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1"/>
  </bookViews>
  <sheets>
    <sheet name="Sheet1" sheetId="1" r:id="rId1"/>
    <sheet name="Compensation Tune Scan" sheetId="2" r:id="rId2"/>
    <sheet name="Compensation Current Scan" sheetId="3" r:id="rId3"/>
  </sheets>
  <definedNames/>
  <calcPr fullCalcOnLoad="1"/>
</workbook>
</file>

<file path=xl/comments2.xml><?xml version="1.0" encoding="utf-8"?>
<comments xmlns="http://schemas.openxmlformats.org/spreadsheetml/2006/main">
  <authors>
    <author>sterbini</author>
  </authors>
  <commentList>
    <comment ref="H8" authorId="0">
      <text>
        <r>
          <rPr>
            <b/>
            <sz val="8"/>
            <rFont val="Tahoma"/>
            <family val="0"/>
          </rPr>
          <t>sterbini:</t>
        </r>
        <r>
          <rPr>
            <sz val="8"/>
            <rFont val="Tahoma"/>
            <family val="0"/>
          </rPr>
          <t xml:space="preserve">
Rogelio tried to correct the coupling -1e-4 (initial position)</t>
        </r>
      </text>
    </comment>
  </commentList>
</comments>
</file>

<file path=xl/comments3.xml><?xml version="1.0" encoding="utf-8"?>
<comments xmlns="http://schemas.openxmlformats.org/spreadsheetml/2006/main">
  <authors>
    <author>sterbini</author>
  </authors>
  <commentList>
    <comment ref="C7" authorId="0">
      <text>
        <r>
          <rPr>
            <b/>
            <sz val="8"/>
            <rFont val="Tahoma"/>
            <family val="0"/>
          </rPr>
          <t>sterbini:</t>
        </r>
        <r>
          <rPr>
            <sz val="8"/>
            <rFont val="Tahoma"/>
            <family val="0"/>
          </rPr>
          <t xml:space="preserve">
taken 1h later</t>
        </r>
      </text>
    </comment>
  </commentList>
</comments>
</file>

<file path=xl/sharedStrings.xml><?xml version="1.0" encoding="utf-8"?>
<sst xmlns="http://schemas.openxmlformats.org/spreadsheetml/2006/main" count="46" uniqueCount="20">
  <si>
    <t>V (51708)</t>
  </si>
  <si>
    <t>H (51808)</t>
  </si>
  <si>
    <t>QH</t>
  </si>
  <si>
    <t>QV</t>
  </si>
  <si>
    <t>I</t>
  </si>
  <si>
    <t>Tunes</t>
  </si>
  <si>
    <t>Start I</t>
  </si>
  <si>
    <t>End I</t>
  </si>
  <si>
    <t>NO WIRE</t>
  </si>
  <si>
    <t>SC</t>
  </si>
  <si>
    <t>TIME</t>
  </si>
  <si>
    <t>R</t>
  </si>
  <si>
    <t>Qx</t>
  </si>
  <si>
    <t>Qy</t>
  </si>
  <si>
    <t>BBLR2 CURRENT</t>
  </si>
  <si>
    <t>BBLR1 CURRENT</t>
  </si>
  <si>
    <t>62384 (about)</t>
  </si>
  <si>
    <t>UNCOMPENSATED (I1=250, I2=0)</t>
  </si>
  <si>
    <t>COMPENSATED  (I1=250, I2=210)</t>
  </si>
  <si>
    <t>From 21.30 there is a problem!!!!! We have to discard ALL the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</si>
</sst>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20" fontId="7" fillId="2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20" fontId="7" fillId="3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7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20" fontId="0" fillId="5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035"/>
          <c:w val="0.813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Sheet1!$A$3:$A$16</c:f>
              <c:numCache/>
            </c:numRef>
          </c:xVal>
          <c:yVal>
            <c:numRef>
              <c:f>Sheet1!$H$3:$H$16</c:f>
              <c:numCache/>
            </c:numRef>
          </c:yVal>
          <c:smooth val="0"/>
        </c:ser>
        <c:axId val="28279106"/>
        <c:axId val="53185363"/>
      </c:scatterChart>
      <c:valAx>
        <c:axId val="2827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5363"/>
        <c:crosses val="autoZero"/>
        <c:crossBetween val="midCat"/>
        <c:dispUnits/>
      </c:valAx>
      <c:valAx>
        <c:axId val="53185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791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4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0615"/>
          <c:w val="0.849"/>
          <c:h val="0.90125"/>
        </c:manualLayout>
      </c:layout>
      <c:scatterChart>
        <c:scatterStyle val="lineMarker"/>
        <c:varyColors val="0"/>
        <c:ser>
          <c:idx val="0"/>
          <c:order val="0"/>
          <c:tx>
            <c:v>Nowire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Tune Scan'!$B$3:$B$14</c:f>
              <c:numCache/>
            </c:numRef>
          </c:xVal>
          <c:yVal>
            <c:numRef>
              <c:f>'Compensation Tune Scan'!$E$3:$E$14</c:f>
              <c:numCache/>
            </c:numRef>
          </c:yVal>
          <c:smooth val="0"/>
        </c:ser>
        <c:ser>
          <c:idx val="1"/>
          <c:order val="1"/>
          <c:tx>
            <c:v>Uncompensated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'Compensation Tune Scan'!$B$3:$B$14</c:f>
              <c:numCache/>
            </c:numRef>
          </c:xVal>
          <c:yVal>
            <c:numRef>
              <c:f>'Compensation Tune Scan'!$J$3:$J$14</c:f>
              <c:numCache/>
            </c:numRef>
          </c:yVal>
          <c:smooth val="0"/>
        </c:ser>
        <c:ser>
          <c:idx val="2"/>
          <c:order val="2"/>
          <c:tx>
            <c:v>Compensated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'Compensation Tune Scan'!$B$3:$B$14</c:f>
              <c:numCache/>
            </c:numRef>
          </c:xVal>
          <c:yVal>
            <c:numRef>
              <c:f>'Compensation Tune Scan'!$O$3:$O$14</c:f>
              <c:numCache/>
            </c:numRef>
          </c:yVal>
          <c:smooth val="0"/>
        </c:ser>
        <c:axId val="8906220"/>
        <c:axId val="13047117"/>
      </c:scatterChart>
      <c:valAx>
        <c:axId val="8906220"/>
        <c:scaling>
          <c:orientation val="minMax"/>
          <c:min val="0.25"/>
        </c:scaling>
        <c:axPos val="b"/>
        <c:delete val="0"/>
        <c:numFmt formatCode="General" sourceLinked="1"/>
        <c:majorTickMark val="out"/>
        <c:minorTickMark val="none"/>
        <c:tickLblPos val="nextTo"/>
        <c:crossAx val="13047117"/>
        <c:crosses val="autoZero"/>
        <c:crossBetween val="midCat"/>
        <c:dispUnits/>
      </c:valAx>
      <c:valAx>
        <c:axId val="13047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62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"/>
          <c:y val="0.1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5"/>
          <c:y val="0.05525"/>
          <c:w val="0.85025"/>
          <c:h val="0.94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Tune Scan'!$B$3:$B$14</c:f>
              <c:numCache/>
            </c:numRef>
          </c:xVal>
          <c:yVal>
            <c:numRef>
              <c:f>'Compensation Tune Scan'!$R$3:$R$14</c:f>
              <c:numCache/>
            </c:numRef>
          </c:yVal>
          <c:smooth val="0"/>
        </c:ser>
        <c:axId val="50315190"/>
        <c:axId val="50183527"/>
      </c:scatterChart>
      <c:valAx>
        <c:axId val="50315190"/>
        <c:scaling>
          <c:orientation val="minMax"/>
          <c:min val="0.25"/>
        </c:scaling>
        <c:axPos val="b"/>
        <c:delete val="0"/>
        <c:numFmt formatCode="General" sourceLinked="1"/>
        <c:majorTickMark val="out"/>
        <c:minorTickMark val="none"/>
        <c:tickLblPos val="nextTo"/>
        <c:crossAx val="50183527"/>
        <c:crosses val="autoZero"/>
        <c:crossBetween val="midCat"/>
        <c:dispUnits/>
      </c:valAx>
      <c:valAx>
        <c:axId val="50183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15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5"/>
          <c:y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45"/>
          <c:w val="0.79625"/>
          <c:h val="0.93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Current Scan'!$C$2:$C$9</c:f>
              <c:numCache/>
            </c:numRef>
          </c:xVal>
          <c:yVal>
            <c:numRef>
              <c:f>'Compensation Current Scan'!$G$2:$G$9</c:f>
              <c:numCache/>
            </c:numRef>
          </c:yVal>
          <c:smooth val="0"/>
        </c:ser>
        <c:axId val="48998560"/>
        <c:axId val="38333857"/>
      </c:scatterChart>
      <c:valAx>
        <c:axId val="48998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33857"/>
        <c:crosses val="autoZero"/>
        <c:crossBetween val="midCat"/>
        <c:dispUnits/>
      </c:valAx>
      <c:valAx>
        <c:axId val="38333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98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4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79225"/>
          <c:h val="0.9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Current Scan'!$C$13:$C$15</c:f>
              <c:numCache/>
            </c:numRef>
          </c:xVal>
          <c:yVal>
            <c:numRef>
              <c:f>'Compensation Current Scan'!$G$13:$G$15</c:f>
              <c:numCache/>
            </c:numRef>
          </c:yVal>
          <c:smooth val="0"/>
        </c:ser>
        <c:axId val="9460394"/>
        <c:axId val="18034683"/>
      </c:scatterChart>
      <c:valAx>
        <c:axId val="9460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34683"/>
        <c:crosses val="autoZero"/>
        <c:crossBetween val="midCat"/>
        <c:dispUnits/>
      </c:valAx>
      <c:valAx>
        <c:axId val="18034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60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4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</xdr:row>
      <xdr:rowOff>95250</xdr:rowOff>
    </xdr:from>
    <xdr:to>
      <xdr:col>15</xdr:col>
      <xdr:colOff>200025</xdr:colOff>
      <xdr:row>19</xdr:row>
      <xdr:rowOff>76200</xdr:rowOff>
    </xdr:to>
    <xdr:graphicFrame>
      <xdr:nvGraphicFramePr>
        <xdr:cNvPr id="1" name="Chart 3"/>
        <xdr:cNvGraphicFramePr/>
      </xdr:nvGraphicFramePr>
      <xdr:xfrm>
        <a:off x="5181600" y="257175"/>
        <a:ext cx="41624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21</xdr:row>
      <xdr:rowOff>38100</xdr:rowOff>
    </xdr:from>
    <xdr:to>
      <xdr:col>7</xdr:col>
      <xdr:colOff>571500</xdr:colOff>
      <xdr:row>40</xdr:row>
      <xdr:rowOff>57150</xdr:rowOff>
    </xdr:to>
    <xdr:graphicFrame>
      <xdr:nvGraphicFramePr>
        <xdr:cNvPr id="1" name="Chart 2"/>
        <xdr:cNvGraphicFramePr/>
      </xdr:nvGraphicFramePr>
      <xdr:xfrm>
        <a:off x="971550" y="3438525"/>
        <a:ext cx="42195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21</xdr:row>
      <xdr:rowOff>28575</xdr:rowOff>
    </xdr:from>
    <xdr:to>
      <xdr:col>16</xdr:col>
      <xdr:colOff>114300</xdr:colOff>
      <xdr:row>40</xdr:row>
      <xdr:rowOff>133350</xdr:rowOff>
    </xdr:to>
    <xdr:graphicFrame>
      <xdr:nvGraphicFramePr>
        <xdr:cNvPr id="2" name="Chart 4"/>
        <xdr:cNvGraphicFramePr/>
      </xdr:nvGraphicFramePr>
      <xdr:xfrm>
        <a:off x="5600700" y="3429000"/>
        <a:ext cx="46196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142875</xdr:rowOff>
    </xdr:from>
    <xdr:to>
      <xdr:col>15</xdr:col>
      <xdr:colOff>542925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7581900" y="142875"/>
        <a:ext cx="3733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16</xdr:row>
      <xdr:rowOff>133350</xdr:rowOff>
    </xdr:from>
    <xdr:to>
      <xdr:col>15</xdr:col>
      <xdr:colOff>542925</xdr:colOff>
      <xdr:row>33</xdr:row>
      <xdr:rowOff>76200</xdr:rowOff>
    </xdr:to>
    <xdr:graphicFrame>
      <xdr:nvGraphicFramePr>
        <xdr:cNvPr id="2" name="Chart 5"/>
        <xdr:cNvGraphicFramePr/>
      </xdr:nvGraphicFramePr>
      <xdr:xfrm>
        <a:off x="7572375" y="2724150"/>
        <a:ext cx="3743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26" sqref="G26"/>
    </sheetView>
  </sheetViews>
  <sheetFormatPr defaultColWidth="9.140625" defaultRowHeight="12.75"/>
  <sheetData>
    <row r="1" spans="1:5" ht="12.75">
      <c r="A1" t="s">
        <v>1</v>
      </c>
      <c r="B1" t="s">
        <v>0</v>
      </c>
      <c r="C1" t="s">
        <v>2</v>
      </c>
      <c r="D1" t="s">
        <v>3</v>
      </c>
      <c r="E1" t="s">
        <v>4</v>
      </c>
    </row>
    <row r="2" spans="1:5" ht="12.75">
      <c r="A2" s="1">
        <v>-14.4</v>
      </c>
      <c r="B2" s="1">
        <v>-7</v>
      </c>
      <c r="C2" s="1">
        <v>0.3184</v>
      </c>
      <c r="D2" s="1">
        <v>0.2842</v>
      </c>
      <c r="E2" s="1">
        <v>250</v>
      </c>
    </row>
    <row r="3" spans="1:8" ht="12.75">
      <c r="A3">
        <v>-14.4</v>
      </c>
      <c r="B3">
        <f>-7-5</f>
        <v>-12</v>
      </c>
      <c r="C3">
        <v>0.3232</v>
      </c>
      <c r="D3">
        <v>0.2812</v>
      </c>
      <c r="E3">
        <v>250</v>
      </c>
      <c r="F3">
        <f>C3-C4</f>
        <v>0.010699999999999987</v>
      </c>
      <c r="G3">
        <f>D3-D4</f>
        <v>-0.009799999999999975</v>
      </c>
      <c r="H3">
        <f>-F3/G3</f>
        <v>1.091836734693879</v>
      </c>
    </row>
    <row r="4" spans="1:5" ht="12.75">
      <c r="A4">
        <v>-14.4</v>
      </c>
      <c r="B4">
        <f>-7-5</f>
        <v>-12</v>
      </c>
      <c r="C4">
        <v>0.3125</v>
      </c>
      <c r="D4">
        <v>0.291</v>
      </c>
      <c r="E4">
        <v>0</v>
      </c>
    </row>
    <row r="5" spans="1:8" ht="12.75">
      <c r="A5">
        <v>-9.4</v>
      </c>
      <c r="B5">
        <v>-12</v>
      </c>
      <c r="C5">
        <v>0.3262</v>
      </c>
      <c r="D5">
        <v>0.2803</v>
      </c>
      <c r="E5">
        <v>250</v>
      </c>
      <c r="F5">
        <f>C5-C6</f>
        <v>0.01369999999999999</v>
      </c>
      <c r="G5">
        <f>D5-D6</f>
        <v>-0.010699999999999987</v>
      </c>
      <c r="H5">
        <f>-F5/G5</f>
        <v>1.2803738317757014</v>
      </c>
    </row>
    <row r="6" spans="1:5" ht="12.75">
      <c r="A6">
        <v>-9.4</v>
      </c>
      <c r="B6">
        <v>-12</v>
      </c>
      <c r="C6">
        <v>0.3125</v>
      </c>
      <c r="D6">
        <v>0.291</v>
      </c>
      <c r="E6">
        <v>0</v>
      </c>
    </row>
    <row r="7" spans="1:8" ht="12.75">
      <c r="A7">
        <v>-4.4</v>
      </c>
      <c r="B7">
        <v>-12</v>
      </c>
      <c r="C7">
        <v>0.3213</v>
      </c>
      <c r="D7">
        <v>0.2822</v>
      </c>
      <c r="E7">
        <v>250</v>
      </c>
      <c r="F7">
        <f>C7-C8</f>
        <v>0.009799999999999975</v>
      </c>
      <c r="G7">
        <f>D7-D8</f>
        <v>-0.008799999999999975</v>
      </c>
      <c r="H7">
        <f>-F7/G7</f>
        <v>1.113636363636364</v>
      </c>
    </row>
    <row r="8" spans="1:5" ht="12.75">
      <c r="A8">
        <v>-4.4</v>
      </c>
      <c r="B8">
        <v>-12</v>
      </c>
      <c r="C8">
        <v>0.3115</v>
      </c>
      <c r="D8">
        <v>0.291</v>
      </c>
      <c r="E8">
        <v>0</v>
      </c>
    </row>
    <row r="9" spans="1:8" ht="12.75">
      <c r="A9">
        <v>1.4</v>
      </c>
      <c r="B9">
        <v>-12</v>
      </c>
      <c r="C9">
        <v>0.3145</v>
      </c>
      <c r="D9">
        <v>0.2871</v>
      </c>
      <c r="E9">
        <v>250</v>
      </c>
      <c r="F9">
        <f>C9-C10</f>
        <v>0.0030000000000000027</v>
      </c>
      <c r="G9">
        <f>D9-D10</f>
        <v>-0.0020000000000000018</v>
      </c>
      <c r="H9">
        <f>-F9/G9</f>
        <v>1.5</v>
      </c>
    </row>
    <row r="10" spans="1:5" ht="12.75">
      <c r="A10">
        <v>1.4</v>
      </c>
      <c r="B10">
        <v>-12</v>
      </c>
      <c r="C10">
        <v>0.3115</v>
      </c>
      <c r="D10">
        <v>0.2891</v>
      </c>
      <c r="E10">
        <v>0</v>
      </c>
    </row>
    <row r="11" spans="1:8" ht="12.75">
      <c r="A11">
        <f>1.4-2.5</f>
        <v>-1.1</v>
      </c>
      <c r="B11">
        <v>-12</v>
      </c>
      <c r="C11">
        <v>0.3125</v>
      </c>
      <c r="D11">
        <v>0.2881</v>
      </c>
      <c r="E11">
        <v>250</v>
      </c>
      <c r="F11">
        <f>C11-C12</f>
        <v>0.0010000000000000009</v>
      </c>
      <c r="G11">
        <f>D11-D12</f>
        <v>-0.0010000000000000009</v>
      </c>
      <c r="H11">
        <f>-F11/G11</f>
        <v>1</v>
      </c>
    </row>
    <row r="12" spans="1:5" ht="12.75">
      <c r="A12">
        <f>1.4-2.5</f>
        <v>-1.1</v>
      </c>
      <c r="B12">
        <v>-12</v>
      </c>
      <c r="C12">
        <v>0.3115</v>
      </c>
      <c r="D12">
        <v>0.2891</v>
      </c>
      <c r="E12">
        <v>0</v>
      </c>
    </row>
    <row r="13" spans="1:8" ht="12.75">
      <c r="A13">
        <v>-14.4</v>
      </c>
      <c r="B13">
        <v>-12</v>
      </c>
      <c r="C13">
        <v>0.3262</v>
      </c>
      <c r="D13">
        <v>0.2783</v>
      </c>
      <c r="E13">
        <v>250</v>
      </c>
      <c r="F13">
        <f>C13-C14</f>
        <v>0.01369999999999999</v>
      </c>
      <c r="G13">
        <f>D13-D14</f>
        <v>-0.010800000000000032</v>
      </c>
      <c r="H13">
        <f>-F13/G13</f>
        <v>1.268518518518514</v>
      </c>
    </row>
    <row r="14" spans="1:5" ht="12.75">
      <c r="A14">
        <v>-14.4</v>
      </c>
      <c r="B14">
        <v>-12</v>
      </c>
      <c r="C14">
        <v>0.3125</v>
      </c>
      <c r="D14">
        <v>0.2891</v>
      </c>
      <c r="E14">
        <v>0</v>
      </c>
    </row>
    <row r="15" spans="1:8" ht="12.75">
      <c r="A15">
        <v>-19.4</v>
      </c>
      <c r="B15">
        <v>-12</v>
      </c>
      <c r="C15">
        <v>0.3213</v>
      </c>
      <c r="D15">
        <v>0.2832</v>
      </c>
      <c r="E15">
        <v>250</v>
      </c>
      <c r="F15">
        <f>C15-C16</f>
        <v>0.008799999999999975</v>
      </c>
      <c r="G15">
        <f>D15-D16</f>
        <v>-0.007799999999999974</v>
      </c>
      <c r="H15">
        <f>-F15/G15</f>
        <v>1.1282051282051289</v>
      </c>
    </row>
    <row r="16" spans="1:5" ht="12.75">
      <c r="A16">
        <v>-19.4</v>
      </c>
      <c r="B16">
        <v>-12</v>
      </c>
      <c r="C16">
        <v>0.3125</v>
      </c>
      <c r="D16">
        <v>0.291</v>
      </c>
      <c r="E16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1.00390625" style="4" customWidth="1"/>
    <col min="2" max="2" width="12.57421875" style="4" customWidth="1"/>
    <col min="3" max="7" width="9.140625" style="14" customWidth="1"/>
    <col min="8" max="12" width="9.140625" style="3" customWidth="1"/>
    <col min="13" max="17" width="9.140625" style="7" customWidth="1"/>
  </cols>
  <sheetData>
    <row r="1" spans="1:17" ht="12.75">
      <c r="A1" s="21" t="s">
        <v>5</v>
      </c>
      <c r="B1" s="21"/>
      <c r="C1" s="19" t="s">
        <v>8</v>
      </c>
      <c r="D1" s="19"/>
      <c r="E1" s="19"/>
      <c r="F1" s="19"/>
      <c r="G1" s="19"/>
      <c r="H1" s="18" t="s">
        <v>17</v>
      </c>
      <c r="I1" s="18"/>
      <c r="J1" s="18"/>
      <c r="K1" s="18"/>
      <c r="L1" s="18"/>
      <c r="M1" s="20" t="s">
        <v>18</v>
      </c>
      <c r="N1" s="20"/>
      <c r="O1" s="20"/>
      <c r="P1" s="20"/>
      <c r="Q1" s="20"/>
    </row>
    <row r="2" spans="1:17" ht="12.75">
      <c r="A2" s="11" t="s">
        <v>12</v>
      </c>
      <c r="B2" s="11" t="s">
        <v>13</v>
      </c>
      <c r="C2" s="15" t="s">
        <v>6</v>
      </c>
      <c r="D2" s="15" t="s">
        <v>7</v>
      </c>
      <c r="E2" s="15" t="s">
        <v>11</v>
      </c>
      <c r="F2" s="15" t="s">
        <v>9</v>
      </c>
      <c r="G2" s="15" t="s">
        <v>10</v>
      </c>
      <c r="H2" s="9" t="s">
        <v>6</v>
      </c>
      <c r="I2" s="9" t="s">
        <v>7</v>
      </c>
      <c r="J2" s="9" t="s">
        <v>11</v>
      </c>
      <c r="K2" s="9" t="s">
        <v>9</v>
      </c>
      <c r="L2" s="9" t="s">
        <v>10</v>
      </c>
      <c r="M2" s="10" t="s">
        <v>6</v>
      </c>
      <c r="N2" s="10" t="s">
        <v>7</v>
      </c>
      <c r="O2" s="10" t="s">
        <v>11</v>
      </c>
      <c r="P2" s="10" t="s">
        <v>9</v>
      </c>
      <c r="Q2" s="10" t="s">
        <v>10</v>
      </c>
    </row>
    <row r="3" spans="1:18" ht="12.75">
      <c r="A3" s="4">
        <v>0.31</v>
      </c>
      <c r="B3" s="4">
        <v>0.2773</v>
      </c>
      <c r="C3" s="16">
        <v>3400</v>
      </c>
      <c r="D3" s="16">
        <v>3400</v>
      </c>
      <c r="E3" s="16">
        <f>(C3-D3)/C3</f>
        <v>0</v>
      </c>
      <c r="F3" s="16">
        <v>61824</v>
      </c>
      <c r="G3" s="16">
        <v>13.03</v>
      </c>
      <c r="H3" s="5">
        <v>3500</v>
      </c>
      <c r="I3" s="5">
        <v>3400</v>
      </c>
      <c r="J3" s="5">
        <f>(H3-I3)/H3</f>
        <v>0.02857142857142857</v>
      </c>
      <c r="K3" s="5">
        <v>61808</v>
      </c>
      <c r="L3" s="6">
        <v>0.5375</v>
      </c>
      <c r="M3" s="7">
        <v>3540</v>
      </c>
      <c r="N3" s="7">
        <v>3500</v>
      </c>
      <c r="O3" s="7">
        <f>(M3-N3)/M3</f>
        <v>0.011299435028248588</v>
      </c>
      <c r="P3" s="7">
        <v>61801</v>
      </c>
      <c r="Q3" s="8">
        <v>0.5333333333333333</v>
      </c>
      <c r="R3">
        <f>J3/O3</f>
        <v>2.5285714285714285</v>
      </c>
    </row>
    <row r="4" spans="1:18" ht="12.75">
      <c r="A4" s="4">
        <v>0.31</v>
      </c>
      <c r="B4" s="4">
        <v>0.285</v>
      </c>
      <c r="C4" s="16">
        <v>3400</v>
      </c>
      <c r="D4" s="16">
        <v>3400</v>
      </c>
      <c r="E4" s="16">
        <f>(C4-D4)/C4</f>
        <v>0</v>
      </c>
      <c r="F4" s="16">
        <v>61827</v>
      </c>
      <c r="G4" s="16">
        <v>13.09</v>
      </c>
      <c r="H4" s="5"/>
      <c r="I4" s="5"/>
      <c r="J4" s="5"/>
      <c r="K4" s="5"/>
      <c r="L4" s="5"/>
      <c r="R4" t="e">
        <f aca="true" t="shared" si="0" ref="R4:R14">J4/O4</f>
        <v>#DIV/0!</v>
      </c>
    </row>
    <row r="5" spans="1:18" ht="12.75">
      <c r="A5" s="4">
        <v>0.31</v>
      </c>
      <c r="B5" s="4">
        <v>0.28</v>
      </c>
      <c r="C5" s="16">
        <v>3530</v>
      </c>
      <c r="D5" s="16">
        <v>3524</v>
      </c>
      <c r="E5" s="16">
        <f>(C5-D5)/C5</f>
        <v>0.0016997167138810198</v>
      </c>
      <c r="F5" s="16">
        <v>62024</v>
      </c>
      <c r="G5" s="16">
        <v>15.46</v>
      </c>
      <c r="H5" s="5"/>
      <c r="I5" s="5"/>
      <c r="J5" s="5"/>
      <c r="K5" s="5"/>
      <c r="L5" s="5"/>
      <c r="R5" t="e">
        <f t="shared" si="0"/>
        <v>#DIV/0!</v>
      </c>
    </row>
    <row r="6" spans="1:18" ht="12.75">
      <c r="A6" s="4">
        <v>0.31</v>
      </c>
      <c r="B6" s="4">
        <v>0.2998</v>
      </c>
      <c r="C6" s="16">
        <v>3396</v>
      </c>
      <c r="D6" s="16">
        <v>3396</v>
      </c>
      <c r="E6" s="16">
        <f>(C6-D6)/C6</f>
        <v>0</v>
      </c>
      <c r="F6" s="16">
        <v>62069</v>
      </c>
      <c r="G6" s="16">
        <v>16.22</v>
      </c>
      <c r="H6" s="5">
        <v>3449</v>
      </c>
      <c r="I6" s="5">
        <v>3144</v>
      </c>
      <c r="J6" s="5">
        <f>(H6-I6)/H6</f>
        <v>0.08843142939982604</v>
      </c>
      <c r="K6" s="5">
        <v>62114</v>
      </c>
      <c r="L6" s="5">
        <v>16.58</v>
      </c>
      <c r="M6" s="7">
        <v>3492</v>
      </c>
      <c r="N6" s="7">
        <v>3466</v>
      </c>
      <c r="O6" s="7">
        <f>(M6-N6)/M6</f>
        <v>0.0074455899198167235</v>
      </c>
      <c r="P6" s="7">
        <v>62097</v>
      </c>
      <c r="Q6" s="7">
        <v>16.44</v>
      </c>
      <c r="R6">
        <f t="shared" si="0"/>
        <v>11.877021210161251</v>
      </c>
    </row>
    <row r="7" spans="1:18" ht="12.75">
      <c r="A7" s="4">
        <v>0.31</v>
      </c>
      <c r="B7" s="4">
        <v>0.29</v>
      </c>
      <c r="C7" s="16">
        <v>3388</v>
      </c>
      <c r="D7" s="16">
        <v>3390</v>
      </c>
      <c r="E7" s="16">
        <v>0</v>
      </c>
      <c r="F7" s="16">
        <v>62162</v>
      </c>
      <c r="G7" s="17">
        <v>0.7340277777777778</v>
      </c>
      <c r="H7" s="5">
        <v>3452</v>
      </c>
      <c r="I7" s="5">
        <v>3324</v>
      </c>
      <c r="J7" s="5">
        <f>(H7-I7)/H7</f>
        <v>0.03707995365005794</v>
      </c>
      <c r="K7" s="5">
        <v>62125</v>
      </c>
      <c r="L7" s="5">
        <v>17.04</v>
      </c>
      <c r="M7" s="7">
        <v>3289</v>
      </c>
      <c r="N7" s="7">
        <v>3274</v>
      </c>
      <c r="O7" s="7">
        <f>(M7-N7)/M7</f>
        <v>0.004560656734569778</v>
      </c>
      <c r="P7" s="7">
        <v>62149</v>
      </c>
      <c r="Q7" s="7">
        <v>17.26</v>
      </c>
      <c r="R7">
        <f t="shared" si="0"/>
        <v>8.130397837002704</v>
      </c>
    </row>
    <row r="8" spans="1:18" ht="12.75">
      <c r="A8" s="4">
        <v>0.31</v>
      </c>
      <c r="B8" s="4">
        <v>0.31</v>
      </c>
      <c r="C8" s="16">
        <v>3378</v>
      </c>
      <c r="D8" s="16">
        <v>3379</v>
      </c>
      <c r="E8" s="16">
        <v>0</v>
      </c>
      <c r="F8" s="16">
        <v>62166</v>
      </c>
      <c r="G8" s="17">
        <v>0.7347222222222222</v>
      </c>
      <c r="H8" s="5">
        <v>3311</v>
      </c>
      <c r="I8" s="5">
        <v>3236</v>
      </c>
      <c r="J8" s="5">
        <f aca="true" t="shared" si="1" ref="J8:J14">(H8-I8)/H8</f>
        <v>0.02265176683781335</v>
      </c>
      <c r="K8" s="5">
        <v>62202</v>
      </c>
      <c r="L8" s="5">
        <v>18.07</v>
      </c>
      <c r="M8" s="7">
        <v>3395</v>
      </c>
      <c r="N8" s="7">
        <v>3339</v>
      </c>
      <c r="O8" s="7">
        <f aca="true" t="shared" si="2" ref="O8:O14">(M8-N8)/M8</f>
        <v>0.016494845360824743</v>
      </c>
      <c r="P8" s="7">
        <v>62176</v>
      </c>
      <c r="Q8" s="7">
        <v>17.47</v>
      </c>
      <c r="R8">
        <f t="shared" si="0"/>
        <v>1.3732633645424344</v>
      </c>
    </row>
    <row r="9" spans="1:18" ht="12.75">
      <c r="A9" s="4">
        <v>0.31</v>
      </c>
      <c r="B9" s="4">
        <v>0.32</v>
      </c>
      <c r="C9" s="16">
        <v>3393</v>
      </c>
      <c r="D9" s="16">
        <v>3391</v>
      </c>
      <c r="E9" s="16">
        <f>(C9-D9)/C9</f>
        <v>0.0005894488653109342</v>
      </c>
      <c r="F9" s="16">
        <v>62211</v>
      </c>
      <c r="G9" s="17">
        <v>0.7604166666666666</v>
      </c>
      <c r="H9" s="5">
        <v>3375</v>
      </c>
      <c r="I9" s="5">
        <v>2136</v>
      </c>
      <c r="J9" s="5">
        <f t="shared" si="1"/>
        <v>0.3671111111111111</v>
      </c>
      <c r="K9" s="5">
        <v>62247</v>
      </c>
      <c r="L9" s="5">
        <v>18.44</v>
      </c>
      <c r="M9" s="7">
        <v>3269</v>
      </c>
      <c r="N9" s="7">
        <v>3026</v>
      </c>
      <c r="O9" s="7">
        <f t="shared" si="2"/>
        <v>0.07433465891710003</v>
      </c>
      <c r="P9" s="7">
        <v>62230</v>
      </c>
      <c r="Q9" s="8">
        <v>0.7708333333333334</v>
      </c>
      <c r="R9">
        <f t="shared" si="0"/>
        <v>4.938626428898034</v>
      </c>
    </row>
    <row r="10" spans="1:18" ht="12.75">
      <c r="A10" s="4">
        <v>0.31</v>
      </c>
      <c r="B10" s="4">
        <v>0.27</v>
      </c>
      <c r="C10" s="16">
        <v>3202</v>
      </c>
      <c r="D10" s="16">
        <v>3208</v>
      </c>
      <c r="E10" s="16">
        <f>(C10-D10)/C10</f>
        <v>-0.0018738288569643974</v>
      </c>
      <c r="F10" s="16">
        <v>62283</v>
      </c>
      <c r="G10" s="17">
        <v>0.8</v>
      </c>
      <c r="H10" s="5">
        <v>3211</v>
      </c>
      <c r="I10" s="5">
        <v>3025</v>
      </c>
      <c r="J10" s="5">
        <f t="shared" si="1"/>
        <v>0.05792587978822797</v>
      </c>
      <c r="K10" s="5">
        <v>62305</v>
      </c>
      <c r="L10" s="6">
        <v>0.8125</v>
      </c>
      <c r="M10" s="7">
        <v>3256</v>
      </c>
      <c r="N10" s="7">
        <v>3206</v>
      </c>
      <c r="O10" s="7">
        <f t="shared" si="2"/>
        <v>0.015356265356265357</v>
      </c>
      <c r="P10" s="7">
        <v>62294</v>
      </c>
      <c r="Q10" s="8">
        <v>0.80625</v>
      </c>
      <c r="R10">
        <f t="shared" si="0"/>
        <v>3.7721332918094053</v>
      </c>
    </row>
    <row r="11" spans="1:18" ht="12.75">
      <c r="A11" s="4">
        <v>0.31</v>
      </c>
      <c r="B11" s="4">
        <v>0.26</v>
      </c>
      <c r="C11" s="16">
        <v>3442</v>
      </c>
      <c r="D11" s="16">
        <v>3442</v>
      </c>
      <c r="E11" s="16">
        <f>(C11-D11)/C11</f>
        <v>0</v>
      </c>
      <c r="F11" s="16">
        <v>62327</v>
      </c>
      <c r="G11" s="17">
        <v>0.8243055555555556</v>
      </c>
      <c r="H11" s="5">
        <v>3301</v>
      </c>
      <c r="I11" s="5">
        <v>2691</v>
      </c>
      <c r="J11" s="5">
        <f t="shared" si="1"/>
        <v>0.1847924871251136</v>
      </c>
      <c r="K11" s="5">
        <v>62312</v>
      </c>
      <c r="L11" s="6">
        <v>0.8159722222222222</v>
      </c>
      <c r="M11" s="7">
        <v>2971</v>
      </c>
      <c r="N11" s="7">
        <v>2661</v>
      </c>
      <c r="O11" s="7">
        <f t="shared" si="2"/>
        <v>0.10434197239986537</v>
      </c>
      <c r="P11" s="7">
        <v>62319</v>
      </c>
      <c r="Q11" s="8">
        <v>0.8201388888888889</v>
      </c>
      <c r="R11">
        <f t="shared" si="0"/>
        <v>1.7710273524152016</v>
      </c>
    </row>
    <row r="12" spans="1:18" ht="12.75">
      <c r="A12" s="4">
        <v>0.31</v>
      </c>
      <c r="B12" s="4">
        <v>0.285</v>
      </c>
      <c r="C12" s="16">
        <v>3256</v>
      </c>
      <c r="D12" s="16">
        <v>3256</v>
      </c>
      <c r="E12" s="16">
        <f>(C12-D12)/C12</f>
        <v>0</v>
      </c>
      <c r="F12" s="16">
        <v>62334</v>
      </c>
      <c r="G12" s="17">
        <v>0.8291666666666666</v>
      </c>
      <c r="H12" s="5">
        <v>3462</v>
      </c>
      <c r="I12" s="5">
        <v>3354</v>
      </c>
      <c r="J12" s="5">
        <f t="shared" si="1"/>
        <v>0.03119584055459272</v>
      </c>
      <c r="K12" s="5">
        <v>62348</v>
      </c>
      <c r="L12" s="6">
        <v>0.8368055555555555</v>
      </c>
      <c r="M12" s="7">
        <v>3513</v>
      </c>
      <c r="N12" s="7">
        <v>3487</v>
      </c>
      <c r="O12" s="7">
        <f t="shared" si="2"/>
        <v>0.00740108169655565</v>
      </c>
      <c r="P12" s="7">
        <v>62360</v>
      </c>
      <c r="Q12" s="8">
        <v>0.8430555555555556</v>
      </c>
      <c r="R12">
        <f t="shared" si="0"/>
        <v>4.215037994934009</v>
      </c>
    </row>
    <row r="13" spans="1:18" ht="12.75">
      <c r="A13" s="4">
        <v>0.31</v>
      </c>
      <c r="B13" s="4">
        <v>0.305</v>
      </c>
      <c r="C13" s="16">
        <v>3511</v>
      </c>
      <c r="D13" s="16">
        <v>3512</v>
      </c>
      <c r="E13" s="16">
        <v>0</v>
      </c>
      <c r="F13" s="16">
        <v>62444</v>
      </c>
      <c r="G13" s="17">
        <v>0.8902777777777778</v>
      </c>
      <c r="H13" s="5">
        <v>3477</v>
      </c>
      <c r="I13" s="5">
        <v>3210</v>
      </c>
      <c r="J13" s="5">
        <f t="shared" si="1"/>
        <v>0.07679033649698015</v>
      </c>
      <c r="K13" s="5">
        <v>62452</v>
      </c>
      <c r="L13" s="6">
        <v>0.8944444444444444</v>
      </c>
      <c r="M13" s="7">
        <v>3389</v>
      </c>
      <c r="N13" s="7">
        <v>3361</v>
      </c>
      <c r="O13" s="7">
        <f t="shared" si="2"/>
        <v>0.008262024195928003</v>
      </c>
      <c r="P13" s="7">
        <v>62472</v>
      </c>
      <c r="Q13" s="8">
        <v>0.9055555555555556</v>
      </c>
      <c r="R13">
        <f t="shared" si="0"/>
        <v>9.294373228152347</v>
      </c>
    </row>
    <row r="14" spans="1:18" ht="12.75">
      <c r="A14" s="4">
        <v>0.31</v>
      </c>
      <c r="B14" s="4">
        <v>0.315</v>
      </c>
      <c r="C14" s="16">
        <v>3281</v>
      </c>
      <c r="D14" s="16">
        <v>3278</v>
      </c>
      <c r="E14" s="16">
        <f>(C14-D14)/C14</f>
        <v>0.0009143553794574825</v>
      </c>
      <c r="F14" s="16">
        <v>62499</v>
      </c>
      <c r="G14" s="17">
        <v>0.8784722222222222</v>
      </c>
      <c r="H14" s="5">
        <v>3365</v>
      </c>
      <c r="I14" s="5">
        <v>3027</v>
      </c>
      <c r="J14" s="5">
        <f t="shared" si="1"/>
        <v>0.10044576523031204</v>
      </c>
      <c r="K14" s="5">
        <v>62485</v>
      </c>
      <c r="L14" s="6">
        <v>0.9125</v>
      </c>
      <c r="M14" s="7">
        <v>3286</v>
      </c>
      <c r="N14" s="7">
        <v>3221</v>
      </c>
      <c r="O14" s="7">
        <f t="shared" si="2"/>
        <v>0.01978088861838101</v>
      </c>
      <c r="P14" s="7">
        <v>62480</v>
      </c>
      <c r="Q14" s="8">
        <v>0.9097222222222222</v>
      </c>
      <c r="R14">
        <f t="shared" si="0"/>
        <v>5.077919762258544</v>
      </c>
    </row>
    <row r="15" spans="3:7" ht="12.75">
      <c r="C15" s="16"/>
      <c r="D15" s="16"/>
      <c r="E15" s="16"/>
      <c r="F15" s="16"/>
      <c r="G15" s="16"/>
    </row>
    <row r="16" spans="3:7" ht="12.75">
      <c r="C16" s="16"/>
      <c r="D16" s="16"/>
      <c r="E16" s="16"/>
      <c r="F16" s="16"/>
      <c r="G16" s="16"/>
    </row>
    <row r="17" ht="12.75">
      <c r="B17" s="4" t="s">
        <v>19</v>
      </c>
    </row>
    <row r="18" spans="1:2" ht="12.75">
      <c r="A18" s="4">
        <v>0.31</v>
      </c>
      <c r="B18" s="4">
        <v>0.29</v>
      </c>
    </row>
  </sheetData>
  <mergeCells count="4">
    <mergeCell ref="H1:L1"/>
    <mergeCell ref="C1:G1"/>
    <mergeCell ref="M1:Q1"/>
    <mergeCell ref="A1:B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28" sqref="G28"/>
    </sheetView>
  </sheetViews>
  <sheetFormatPr defaultColWidth="9.140625" defaultRowHeight="12.75"/>
  <cols>
    <col min="3" max="3" width="17.57421875" style="0" customWidth="1"/>
    <col min="4" max="4" width="19.140625" style="0" customWidth="1"/>
    <col min="7" max="7" width="12.00390625" style="0" bestFit="1" customWidth="1"/>
    <col min="8" max="8" width="12.28125" style="0" bestFit="1" customWidth="1"/>
  </cols>
  <sheetData>
    <row r="1" spans="1:9" ht="12.75">
      <c r="A1" s="22" t="s">
        <v>12</v>
      </c>
      <c r="B1" s="22" t="s">
        <v>13</v>
      </c>
      <c r="C1" s="12" t="s">
        <v>14</v>
      </c>
      <c r="D1" s="12" t="s">
        <v>15</v>
      </c>
      <c r="E1" s="12" t="s">
        <v>6</v>
      </c>
      <c r="F1" s="12" t="s">
        <v>7</v>
      </c>
      <c r="G1" s="12" t="s">
        <v>11</v>
      </c>
      <c r="H1" s="12" t="s">
        <v>9</v>
      </c>
      <c r="I1" s="12" t="s">
        <v>10</v>
      </c>
    </row>
    <row r="2" spans="1:9" ht="12.75">
      <c r="A2" s="4">
        <v>0.31</v>
      </c>
      <c r="B2" s="4">
        <v>0.29</v>
      </c>
      <c r="C2">
        <v>210</v>
      </c>
      <c r="D2">
        <v>250</v>
      </c>
      <c r="E2">
        <v>3568</v>
      </c>
      <c r="F2">
        <v>3551</v>
      </c>
      <c r="G2" s="13">
        <f>(E2-F2)/E2</f>
        <v>0.00476457399103139</v>
      </c>
      <c r="H2">
        <v>62371</v>
      </c>
      <c r="I2" s="2">
        <v>0.8493055555555555</v>
      </c>
    </row>
    <row r="3" spans="1:9" ht="12.75">
      <c r="A3" s="4">
        <v>0.31</v>
      </c>
      <c r="B3" s="4">
        <v>0.29</v>
      </c>
      <c r="C3">
        <v>150</v>
      </c>
      <c r="D3">
        <v>250</v>
      </c>
      <c r="E3">
        <v>3419</v>
      </c>
      <c r="F3">
        <v>3396</v>
      </c>
      <c r="G3" s="13">
        <f aca="true" t="shared" si="0" ref="G3:G9">(E3-F3)/E3</f>
        <v>0.006727113190991518</v>
      </c>
      <c r="H3">
        <v>62376</v>
      </c>
      <c r="I3" s="2">
        <v>0.8513888888888889</v>
      </c>
    </row>
    <row r="4" spans="1:9" ht="12.75">
      <c r="A4" s="4">
        <v>0.31</v>
      </c>
      <c r="B4" s="4">
        <v>0.29</v>
      </c>
      <c r="C4">
        <v>100</v>
      </c>
      <c r="D4">
        <v>250</v>
      </c>
      <c r="E4">
        <v>3390</v>
      </c>
      <c r="F4">
        <v>3359</v>
      </c>
      <c r="G4" s="13">
        <f t="shared" si="0"/>
        <v>0.009144542772861357</v>
      </c>
      <c r="H4" t="s">
        <v>16</v>
      </c>
      <c r="I4" s="2">
        <v>0.8569444444444444</v>
      </c>
    </row>
    <row r="5" spans="1:9" ht="12.75">
      <c r="A5" s="4">
        <v>0.31</v>
      </c>
      <c r="B5" s="4">
        <v>0.29</v>
      </c>
      <c r="C5">
        <v>50</v>
      </c>
      <c r="D5">
        <v>250</v>
      </c>
      <c r="E5">
        <v>3380</v>
      </c>
      <c r="F5">
        <v>3320</v>
      </c>
      <c r="G5" s="13">
        <f t="shared" si="0"/>
        <v>0.01775147928994083</v>
      </c>
      <c r="H5">
        <v>62386</v>
      </c>
      <c r="I5" s="2">
        <v>0.8569444444444444</v>
      </c>
    </row>
    <row r="6" spans="1:9" ht="12.75">
      <c r="A6" s="4">
        <v>0.31</v>
      </c>
      <c r="B6" s="4">
        <v>0.29</v>
      </c>
      <c r="C6">
        <v>0</v>
      </c>
      <c r="D6">
        <v>250</v>
      </c>
      <c r="E6">
        <v>3380</v>
      </c>
      <c r="F6">
        <v>3317</v>
      </c>
      <c r="G6" s="13">
        <f t="shared" si="0"/>
        <v>0.01863905325443787</v>
      </c>
      <c r="H6">
        <v>62390</v>
      </c>
      <c r="I6" s="2">
        <v>0.8597222222222222</v>
      </c>
    </row>
    <row r="7" spans="1:9" ht="12.75">
      <c r="A7" s="4">
        <v>0.31</v>
      </c>
      <c r="B7" s="4">
        <v>0.29</v>
      </c>
      <c r="C7">
        <v>70</v>
      </c>
      <c r="D7">
        <v>250</v>
      </c>
      <c r="E7">
        <v>3433</v>
      </c>
      <c r="F7">
        <v>3366</v>
      </c>
      <c r="G7" s="13">
        <f t="shared" si="0"/>
        <v>0.01951645790853481</v>
      </c>
      <c r="H7">
        <v>62419</v>
      </c>
      <c r="I7" s="2">
        <v>0.8756944444444444</v>
      </c>
    </row>
    <row r="8" spans="1:7" ht="12.75">
      <c r="A8" s="4">
        <v>0.31</v>
      </c>
      <c r="B8" s="4">
        <v>0.29</v>
      </c>
      <c r="D8">
        <v>250</v>
      </c>
      <c r="G8" s="13" t="e">
        <f t="shared" si="0"/>
        <v>#DIV/0!</v>
      </c>
    </row>
    <row r="9" spans="1:7" ht="12.75">
      <c r="A9" s="4">
        <v>0.31</v>
      </c>
      <c r="B9" s="4">
        <v>0.29</v>
      </c>
      <c r="D9">
        <v>250</v>
      </c>
      <c r="G9" s="13" t="e">
        <f t="shared" si="0"/>
        <v>#DIV/0!</v>
      </c>
    </row>
    <row r="12" spans="1:9" ht="12.75">
      <c r="A12" s="22" t="s">
        <v>12</v>
      </c>
      <c r="B12" s="22" t="s">
        <v>13</v>
      </c>
      <c r="C12" s="12" t="s">
        <v>14</v>
      </c>
      <c r="D12" s="12" t="s">
        <v>15</v>
      </c>
      <c r="E12" s="12" t="s">
        <v>6</v>
      </c>
      <c r="F12" s="12" t="s">
        <v>7</v>
      </c>
      <c r="G12" s="12" t="s">
        <v>11</v>
      </c>
      <c r="H12" s="12" t="s">
        <v>9</v>
      </c>
      <c r="I12" s="12" t="s">
        <v>10</v>
      </c>
    </row>
    <row r="13" spans="1:9" ht="12.75">
      <c r="A13" s="4">
        <v>0.31</v>
      </c>
      <c r="B13" s="4">
        <v>0.32</v>
      </c>
      <c r="C13">
        <v>0</v>
      </c>
      <c r="D13">
        <v>250</v>
      </c>
      <c r="E13">
        <v>3440</v>
      </c>
      <c r="F13">
        <v>2907</v>
      </c>
      <c r="G13" s="13">
        <f>(E13-F13)/E13</f>
        <v>0.15494186046511627</v>
      </c>
      <c r="H13">
        <v>62554</v>
      </c>
      <c r="I13" s="2">
        <v>0.9506944444444444</v>
      </c>
    </row>
    <row r="14" spans="1:9" ht="12.75">
      <c r="A14" s="4">
        <v>0.31</v>
      </c>
      <c r="B14" s="4">
        <v>0.32</v>
      </c>
      <c r="C14">
        <v>50</v>
      </c>
      <c r="D14">
        <v>250</v>
      </c>
      <c r="E14">
        <v>3417</v>
      </c>
      <c r="F14">
        <v>3093</v>
      </c>
      <c r="G14" s="13">
        <f aca="true" t="shared" si="1" ref="G14:G20">(E14-F14)/E14</f>
        <v>0.09482001755926252</v>
      </c>
      <c r="H14">
        <v>62529</v>
      </c>
      <c r="I14" s="2">
        <v>0.9368055555555556</v>
      </c>
    </row>
    <row r="15" spans="1:9" ht="12.75">
      <c r="A15" s="4">
        <v>0.31</v>
      </c>
      <c r="B15" s="4">
        <v>0.32</v>
      </c>
      <c r="C15">
        <v>100</v>
      </c>
      <c r="D15">
        <v>250</v>
      </c>
      <c r="E15">
        <v>3557</v>
      </c>
      <c r="F15">
        <v>3318</v>
      </c>
      <c r="G15" s="13">
        <f t="shared" si="1"/>
        <v>0.06719145347202699</v>
      </c>
      <c r="H15">
        <v>62534</v>
      </c>
      <c r="I15" s="2">
        <v>0.9402777777777778</v>
      </c>
    </row>
    <row r="16" spans="1:9" ht="12.75">
      <c r="A16" s="4">
        <v>0.31</v>
      </c>
      <c r="B16" s="4">
        <v>0.32</v>
      </c>
      <c r="C16">
        <v>150</v>
      </c>
      <c r="G16" s="13" t="e">
        <f t="shared" si="1"/>
        <v>#DIV/0!</v>
      </c>
      <c r="I16" s="2"/>
    </row>
    <row r="17" spans="1:9" ht="12.75">
      <c r="A17" s="4">
        <v>0.31</v>
      </c>
      <c r="B17" s="4">
        <v>0.32</v>
      </c>
      <c r="G17" s="13" t="e">
        <f t="shared" si="1"/>
        <v>#DIV/0!</v>
      </c>
      <c r="I17" s="2"/>
    </row>
    <row r="18" spans="1:9" ht="12.75">
      <c r="A18" s="4">
        <v>0.31</v>
      </c>
      <c r="B18" s="4">
        <v>0.32</v>
      </c>
      <c r="G18" s="13" t="e">
        <f t="shared" si="1"/>
        <v>#DIV/0!</v>
      </c>
      <c r="I18" s="2"/>
    </row>
    <row r="19" spans="1:7" ht="12.75">
      <c r="A19" s="4">
        <v>0.31</v>
      </c>
      <c r="B19" s="4">
        <v>0.32</v>
      </c>
      <c r="G19" s="13" t="e">
        <f t="shared" si="1"/>
        <v>#DIV/0!</v>
      </c>
    </row>
    <row r="20" spans="1:7" ht="12.75">
      <c r="A20" s="4">
        <v>0.31</v>
      </c>
      <c r="B20" s="4">
        <v>0.32</v>
      </c>
      <c r="G20" s="13" t="e">
        <f t="shared" si="1"/>
        <v>#DIV/0!</v>
      </c>
    </row>
    <row r="23" spans="1:9" ht="12.75">
      <c r="A23" s="22"/>
      <c r="B23" s="22"/>
      <c r="C23" s="12"/>
      <c r="D23" s="12"/>
      <c r="E23" s="12"/>
      <c r="F23" s="12"/>
      <c r="G23" s="12"/>
      <c r="H23" s="12"/>
      <c r="I23" s="12"/>
    </row>
    <row r="24" spans="1:9" ht="12.75">
      <c r="A24" s="4"/>
      <c r="B24" s="4"/>
      <c r="G24" s="13"/>
      <c r="I24" s="2"/>
    </row>
    <row r="25" spans="1:9" ht="12.75">
      <c r="A25" s="4"/>
      <c r="B25" s="4"/>
      <c r="G25" s="13"/>
      <c r="I25" s="2"/>
    </row>
    <row r="26" spans="1:9" ht="12.75">
      <c r="A26" s="4"/>
      <c r="B26" s="4"/>
      <c r="G26" s="13"/>
      <c r="I26" s="2"/>
    </row>
    <row r="27" spans="1:9" ht="12.75">
      <c r="A27" s="4"/>
      <c r="B27" s="4"/>
      <c r="G27" s="13"/>
      <c r="I27" s="2"/>
    </row>
    <row r="28" spans="1:9" ht="12.75">
      <c r="A28" s="4"/>
      <c r="B28" s="4"/>
      <c r="G28" s="13"/>
      <c r="I28" s="2"/>
    </row>
    <row r="29" spans="1:9" ht="12.75">
      <c r="A29" s="4"/>
      <c r="B29" s="4"/>
      <c r="G29" s="13"/>
      <c r="I29" s="2"/>
    </row>
    <row r="30" spans="1:7" ht="12.75">
      <c r="A30" s="4"/>
      <c r="B30" s="4"/>
      <c r="G30" s="13"/>
    </row>
    <row r="31" spans="1:7" ht="12.75">
      <c r="A31" s="4"/>
      <c r="B31" s="4"/>
      <c r="G31" s="13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sterbini</dc:creator>
  <cp:keywords/>
  <dc:description/>
  <cp:lastModifiedBy>sterbini</cp:lastModifiedBy>
  <dcterms:created xsi:type="dcterms:W3CDTF">2008-08-25T08:03:59Z</dcterms:created>
  <dcterms:modified xsi:type="dcterms:W3CDTF">2008-08-26T21:12:23Z</dcterms:modified>
  <cp:category/>
  <cp:version/>
  <cp:contentType/>
  <cp:contentStatus/>
</cp:coreProperties>
</file>