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<sst xmlns="http://schemas.openxmlformats.org/spreadsheetml/2006/main" count="48" uniqueCount="44">
  <si>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Input</t>
  </si>
  <si>
    <t>D</t>
  </si>
  <si>
    <t>mm</t>
  </si>
  <si>
    <t>d</t>
  </si>
  <si>
    <t>Cu Surface</t>
  </si>
  <si>
    <t>A</t>
  </si>
  <si>
    <t>ρ</t>
  </si>
  <si>
    <t>Ω</t>
  </si>
  <si>
    <t>Ω.m</t>
  </si>
  <si>
    <t>l</t>
  </si>
  <si>
    <t>Tube Outer Diameter</t>
  </si>
  <si>
    <t>Tube Inner diameter</t>
  </si>
  <si>
    <t>Cu Resisivity</t>
  </si>
  <si>
    <t>I</t>
  </si>
  <si>
    <t>Applied Current</t>
  </si>
  <si>
    <t>Cu Resistance</t>
  </si>
  <si>
    <t>R</t>
  </si>
  <si>
    <t>m</t>
  </si>
  <si>
    <t>m2</t>
  </si>
  <si>
    <t>P</t>
  </si>
  <si>
    <t>W</t>
  </si>
  <si>
    <t>Calculations</t>
  </si>
  <si>
    <t>Temperature Rise</t>
  </si>
  <si>
    <t>ΔT</t>
  </si>
  <si>
    <t>K</t>
  </si>
  <si>
    <t>Water Flow</t>
  </si>
  <si>
    <t>Specific heat H2O</t>
  </si>
  <si>
    <t>c</t>
  </si>
  <si>
    <t>J/kg.K</t>
  </si>
  <si>
    <t>kg/s</t>
  </si>
  <si>
    <t>l/min</t>
  </si>
  <si>
    <t>Pressure drop</t>
  </si>
  <si>
    <t>Δp</t>
  </si>
  <si>
    <t>bar</t>
  </si>
  <si>
    <t>Dissipated Power</t>
  </si>
  <si>
    <t>comment</t>
  </si>
  <si>
    <t>i.e. 80 degrees max; might be too high; ask Gerard</t>
  </si>
  <si>
    <t>ask Gerard for l/min minimum for interlock</t>
  </si>
  <si>
    <t>dp min is 4.5 bar</t>
  </si>
  <si>
    <t>6 wires * 1meter assumed in series for cooling ONLY</t>
  </si>
  <si>
    <t>Tube Length (total)</t>
  </si>
  <si>
    <t>Tube electric length</t>
  </si>
  <si>
    <t>2 wires * 1meter are actually fed</t>
  </si>
  <si>
    <t>all wires in series for cooling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</si>
</sst>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E+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8.421875" style="0" bestFit="1" customWidth="1"/>
    <col min="2" max="2" width="3.7109375" style="5" bestFit="1" customWidth="1"/>
    <col min="3" max="3" width="9.00390625" style="0" customWidth="1"/>
    <col min="4" max="4" width="6.28125" style="0" bestFit="1" customWidth="1"/>
    <col min="5" max="5" width="75.140625" style="0" customWidth="1"/>
    <col min="6" max="6" width="14.57421875" style="0" bestFit="1" customWidth="1"/>
    <col min="7" max="7" width="2.421875" style="5" customWidth="1"/>
    <col min="8" max="8" width="9.8515625" style="0" customWidth="1"/>
    <col min="9" max="9" width="4.00390625" style="0" customWidth="1"/>
  </cols>
  <sheetData>
    <row r="1" spans="1:5" ht="15.75">
      <c r="A1" s="1" t="s">
        <v>0</v>
      </c>
      <c r="E1" t="s">
        <v>35</v>
      </c>
    </row>
    <row r="2" ht="12.75">
      <c r="E2" s="8" t="s">
        <v>43</v>
      </c>
    </row>
    <row r="3" spans="1:4" ht="12.75">
      <c r="A3" t="s">
        <v>10</v>
      </c>
      <c r="B3" s="5" t="s">
        <v>1</v>
      </c>
      <c r="C3">
        <v>2.54</v>
      </c>
      <c r="D3" t="s">
        <v>2</v>
      </c>
    </row>
    <row r="4" spans="1:4" ht="12.75">
      <c r="A4" t="s">
        <v>11</v>
      </c>
      <c r="B4" s="5" t="s">
        <v>3</v>
      </c>
      <c r="C4">
        <v>1.54</v>
      </c>
      <c r="D4" t="s">
        <v>2</v>
      </c>
    </row>
    <row r="5" spans="1:5" ht="12.75">
      <c r="A5" t="s">
        <v>40</v>
      </c>
      <c r="B5" s="5" t="s">
        <v>9</v>
      </c>
      <c r="C5">
        <v>6</v>
      </c>
      <c r="D5" t="s">
        <v>17</v>
      </c>
      <c r="E5" t="s">
        <v>39</v>
      </c>
    </row>
    <row r="6" spans="1:5" ht="12.75">
      <c r="A6" t="s">
        <v>41</v>
      </c>
      <c r="C6">
        <v>2</v>
      </c>
      <c r="D6" t="s">
        <v>17</v>
      </c>
      <c r="E6" t="s">
        <v>42</v>
      </c>
    </row>
    <row r="7" spans="1:4" ht="15.75">
      <c r="A7" t="s">
        <v>12</v>
      </c>
      <c r="B7" s="6" t="s">
        <v>6</v>
      </c>
      <c r="C7" s="4">
        <f>0.000000017</f>
        <v>1.7E-08</v>
      </c>
      <c r="D7" s="3" t="s">
        <v>8</v>
      </c>
    </row>
    <row r="8" spans="1:4" ht="12.75">
      <c r="A8" t="s">
        <v>14</v>
      </c>
      <c r="B8" s="5" t="s">
        <v>13</v>
      </c>
      <c r="C8">
        <v>300</v>
      </c>
      <c r="D8" t="s">
        <v>5</v>
      </c>
    </row>
    <row r="9" spans="1:5" ht="15.75">
      <c r="A9" t="s">
        <v>22</v>
      </c>
      <c r="B9" s="3" t="s">
        <v>23</v>
      </c>
      <c r="C9">
        <v>52</v>
      </c>
      <c r="D9" t="s">
        <v>24</v>
      </c>
      <c r="E9" t="s">
        <v>36</v>
      </c>
    </row>
    <row r="10" spans="1:4" ht="12.75">
      <c r="A10" t="s">
        <v>26</v>
      </c>
      <c r="B10" s="5" t="s">
        <v>27</v>
      </c>
      <c r="C10" s="4">
        <v>4180</v>
      </c>
      <c r="D10" t="s">
        <v>28</v>
      </c>
    </row>
    <row r="14" ht="15.75">
      <c r="A14" s="1" t="s">
        <v>21</v>
      </c>
    </row>
    <row r="16" spans="1:4" ht="12.75">
      <c r="A16" t="s">
        <v>4</v>
      </c>
      <c r="B16" s="5" t="s">
        <v>5</v>
      </c>
      <c r="C16" s="4">
        <f>PI()/4*(POWER((C3/1000),2)-POWER((C4/1000),2))</f>
        <v>3.2044245066615894E-06</v>
      </c>
      <c r="D16" t="s">
        <v>18</v>
      </c>
    </row>
    <row r="17" spans="1:4" ht="12.75">
      <c r="A17" t="s">
        <v>15</v>
      </c>
      <c r="B17" s="5" t="s">
        <v>16</v>
      </c>
      <c r="C17" s="4">
        <f>C7*(C6/C16)</f>
        <v>0.010610329539459687</v>
      </c>
      <c r="D17" t="s">
        <v>7</v>
      </c>
    </row>
    <row r="18" spans="1:4" ht="12.75">
      <c r="A18" t="s">
        <v>34</v>
      </c>
      <c r="B18" s="5" t="s">
        <v>19</v>
      </c>
      <c r="C18" s="7">
        <f>POWER(C8,2)*C17</f>
        <v>954.9296585513719</v>
      </c>
      <c r="D18" t="s">
        <v>20</v>
      </c>
    </row>
    <row r="19" spans="1:4" ht="12.75">
      <c r="A19" t="s">
        <v>25</v>
      </c>
      <c r="B19" s="5" t="s">
        <v>17</v>
      </c>
      <c r="C19" s="4">
        <f>C18/(C10*C9)</f>
        <v>0.004393309065841792</v>
      </c>
      <c r="D19" t="s">
        <v>29</v>
      </c>
    </row>
    <row r="20" spans="3:5" ht="12.75">
      <c r="C20" s="2">
        <f>C19*60*998/1000</f>
        <v>0.2630713468626065</v>
      </c>
      <c r="D20" t="s">
        <v>30</v>
      </c>
      <c r="E20" t="s">
        <v>37</v>
      </c>
    </row>
    <row r="21" spans="1:5" ht="12.75">
      <c r="A21" t="s">
        <v>31</v>
      </c>
      <c r="B21" s="5" t="s">
        <v>32</v>
      </c>
      <c r="C21" s="2">
        <f>58.9927*C5*(POWER(C20,1.75)/POWER(C4,4.75))</f>
        <v>4.399008584517715</v>
      </c>
      <c r="D21" t="s">
        <v>33</v>
      </c>
      <c r="E21" t="s">
        <v>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Weterings</dc:creator>
  <cp:keywords/>
  <dc:description/>
  <cp:lastModifiedBy>frankz</cp:lastModifiedBy>
  <cp:lastPrinted>2004-01-28T11:55:09Z</cp:lastPrinted>
  <dcterms:created xsi:type="dcterms:W3CDTF">2002-05-07T14:12:47Z</dcterms:created>
  <dcterms:modified xsi:type="dcterms:W3CDTF">2004-01-28T11:55:26Z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-2077023311</vt:i4>
  </property>
  <property fmtid="{D5CDD505-2E9C-101B-9397-08002B2CF9AE}" pid="3" name="_EmailSubject">
    <vt:lpwstr>Water cooling of BBLR's</vt:lpwstr>
  </property>
  <property fmtid="{D5CDD505-2E9C-101B-9397-08002B2CF9AE}" pid="4" name="_AuthorEmail">
    <vt:lpwstr>Jean-Pierre.Koutchouk@cern.ch</vt:lpwstr>
  </property>
  <property fmtid="{D5CDD505-2E9C-101B-9397-08002B2CF9AE}" pid="5" name="_AuthorEmailDisplayName">
    <vt:lpwstr>Jean-Pierre Koutchouk</vt:lpwstr>
  </property>
  <property fmtid="{D5CDD505-2E9C-101B-9397-08002B2CF9AE}" pid="6" name="_ReviewingToolsShownOnce">
    <vt:lpwstr/>
  </property>
</Properties>
</file>