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06" windowWidth="17145" windowHeight="111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<sst xmlns="http://schemas.openxmlformats.org/spreadsheetml/2006/main" count="7" uniqueCount="6">
  <si>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BBLRs off</t>
  </si>
  <si>
    <t>tau (min)</t>
  </si>
  <si>
    <t xml:space="preserve">both BBLRs on </t>
  </si>
  <si>
    <t>one BBLR</t>
  </si>
  <si>
    <t>current scan</t>
  </si>
  <si>
    <t>BBLR1 -240 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</si>
</sst>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.5"/>
      <name val="Arial"/>
      <family val="0"/>
    </font>
    <font>
      <b/>
      <sz val="16"/>
      <name val="Arial"/>
      <family val="2"/>
    </font>
    <font>
      <sz val="10.25"/>
      <name val="Arial"/>
      <family val="0"/>
    </font>
    <font>
      <b/>
      <sz val="10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9"/>
          <c:w val="0.87675"/>
          <c:h val="0.907"/>
        </c:manualLayout>
      </c:layout>
      <c:scatterChart>
        <c:scatterStyle val="lineMarker"/>
        <c:varyColors val="0"/>
        <c:ser>
          <c:idx val="0"/>
          <c:order val="0"/>
          <c:tx>
            <c:v>BBLRs off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Sheet1!$I$2:$I$39</c:f>
                <c:numCache>
                  <c:ptCount val="38"/>
                  <c:pt idx="0">
                    <c:v>0.08522039224044708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0.15362352735938062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0.47455636074715735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0.8284123337585947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0.8294724121646379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0.06239981641709698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0.06176702009071717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0.34352912957423476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0.44623869777963887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0.15513764641811834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0.34250265521452633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0.9688039107273184</c:v>
                  </c:pt>
                  <c:pt idx="36">
                    <c:v>NaN</c:v>
                  </c:pt>
                  <c:pt idx="37">
                    <c:v>NaN</c:v>
                  </c:pt>
                </c:numCache>
              </c:numRef>
            </c:plus>
            <c:minus>
              <c:numRef>
                <c:f>Sheet1!$I$2:$I$39</c:f>
                <c:numCache>
                  <c:ptCount val="38"/>
                  <c:pt idx="0">
                    <c:v>0.08522039224044708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0.15362352735938062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0.47455636074715735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0.8284123337585947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0.8294724121646379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0.06239981641709698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0.06176702009071717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0.34352912957423476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0.44623869777963887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0.15513764641811834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0.34250265521452633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0.9688039107273184</c:v>
                  </c:pt>
                  <c:pt idx="36">
                    <c:v>NaN</c:v>
                  </c:pt>
                  <c:pt idx="3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Sheet1!$B$2:$B$39</c:f>
              <c:numCache/>
            </c:numRef>
          </c:xVal>
          <c:yVal>
            <c:numRef>
              <c:f>Sheet1!$H$2:$H$39</c:f>
              <c:numCache/>
            </c:numRef>
          </c:yVal>
          <c:smooth val="0"/>
        </c:ser>
        <c:ser>
          <c:idx val="1"/>
          <c:order val="1"/>
          <c:tx>
            <c:v>two BBLRs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Sheet1!$I$42:$I$86</c:f>
                <c:numCache>
                  <c:ptCount val="45"/>
                  <c:pt idx="0">
                    <c:v>0.17780097630331945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0.3316783080372417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0.009977854726134765</c:v>
                  </c:pt>
                  <c:pt idx="8">
                    <c:v>NaN</c:v>
                  </c:pt>
                  <c:pt idx="9">
                    <c:v>0.1891366520085345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0.4925871286101101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0.7543218181102747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0.3477629666217727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0.8957123688152939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0.43686741965013426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0.5083095663478931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0.4223591891611373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0.1325850532027131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0.07686533443886595</c:v>
                  </c:pt>
                  <c:pt idx="43">
                    <c:v>NaN</c:v>
                  </c:pt>
                  <c:pt idx="44">
                    <c:v>NaN</c:v>
                  </c:pt>
                </c:numCache>
              </c:numRef>
            </c:plus>
            <c:minus>
              <c:numRef>
                <c:f>Sheet1!$I$42:$I$86</c:f>
                <c:numCache>
                  <c:ptCount val="45"/>
                  <c:pt idx="0">
                    <c:v>0.17780097630331945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0.3316783080372417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0.009977854726134765</c:v>
                  </c:pt>
                  <c:pt idx="8">
                    <c:v>NaN</c:v>
                  </c:pt>
                  <c:pt idx="9">
                    <c:v>0.1891366520085345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0.4925871286101101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0.7543218181102747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0.3477629666217727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0.8957123688152939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0.43686741965013426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0.5083095663478931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0.4223591891611373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0.1325850532027131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0.07686533443886595</c:v>
                  </c:pt>
                  <c:pt idx="43">
                    <c:v>NaN</c:v>
                  </c:pt>
                  <c:pt idx="4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339966"/>
                </a:solidFill>
              </a:ln>
            </c:spPr>
          </c:errBars>
          <c:xVal>
            <c:numRef>
              <c:f>Sheet1!$B$42:$B$86</c:f>
              <c:numCache/>
            </c:numRef>
          </c:xVal>
          <c:yVal>
            <c:numRef>
              <c:f>Sheet1!$H$42:$H$86</c:f>
              <c:numCache/>
            </c:numRef>
          </c:yVal>
          <c:smooth val="0"/>
        </c:ser>
        <c:ser>
          <c:idx val="2"/>
          <c:order val="2"/>
          <c:tx>
            <c:v>one BBLR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Sheet1!$I$89:$I$126</c:f>
                <c:numCache>
                  <c:ptCount val="38"/>
                  <c:pt idx="0">
                    <c:v>0.02941992215308965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0.015365636674474187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0.04134137055928068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0.061083731412649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0.06664729380154306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0.20798371789952194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0.07652388811126717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0.18661515298367473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0.23913602113744148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0.03233119132542279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0.022020702851886564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</c:numCache>
              </c:numRef>
            </c:plus>
            <c:minus>
              <c:numRef>
                <c:f>Sheet1!$I$89:$I$126</c:f>
                <c:numCache>
                  <c:ptCount val="38"/>
                  <c:pt idx="0">
                    <c:v>0.02941992215308965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0.015365636674474187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0.04134137055928068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0.061083731412649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0.06664729380154306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0.20798371789952194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0.07652388811126717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0.18661515298367473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0.23913602113744148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0.03233119132542279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0.022020702851886564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numRef>
              <c:f>Sheet1!$B$89:$B$126</c:f>
              <c:numCache/>
            </c:numRef>
          </c:xVal>
          <c:yVal>
            <c:numRef>
              <c:f>Sheet1!$H$89:$H$126</c:f>
              <c:numCache/>
            </c:numRef>
          </c:yVal>
          <c:smooth val="0"/>
        </c:ser>
        <c:axId val="3969264"/>
        <c:axId val="35723377"/>
      </c:scatterChart>
      <c:valAx>
        <c:axId val="3969264"/>
        <c:scaling>
          <c:orientation val="minMax"/>
          <c:min val="0.2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QV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23377"/>
        <c:crosses val="autoZero"/>
        <c:crossBetween val="midCat"/>
        <c:dispUnits/>
      </c:valAx>
      <c:valAx>
        <c:axId val="35723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lifetime (min.)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9264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05"/>
          <c:y val="0.038"/>
          <c:w val="0.25325"/>
          <c:h val="0.1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LHC tunes  0.31, 0.32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7825"/>
          <c:w val="0.94425"/>
          <c:h val="0.89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Sheet2!$I$3:$I$20</c:f>
                <c:numCache>
                  <c:ptCount val="18"/>
                  <c:pt idx="0">
                    <c:v>0.09</c:v>
                  </c:pt>
                  <c:pt idx="1">
                    <c:v>0.09333339822434024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0.36862959927103317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0.14487299028042175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0.20880302446895815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</c:numCache>
              </c:numRef>
            </c:plus>
            <c:minus>
              <c:numRef>
                <c:f>Sheet2!$I$3:$I$20</c:f>
                <c:numCache>
                  <c:ptCount val="18"/>
                  <c:pt idx="0">
                    <c:v>0.09</c:v>
                  </c:pt>
                  <c:pt idx="1">
                    <c:v>0.09333339822434024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0.36862959927103317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0.14487299028042175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0.20880302446895815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Sheet2!$A$3:$A$17</c:f>
              <c:numCache/>
            </c:numRef>
          </c:xVal>
          <c:yVal>
            <c:numRef>
              <c:f>Sheet2!$H$3:$H$22</c:f>
              <c:numCache/>
            </c:numRef>
          </c:yVal>
          <c:smooth val="0"/>
        </c:ser>
        <c:axId val="53074938"/>
        <c:axId val="7912395"/>
      </c:scatterChart>
      <c:valAx>
        <c:axId val="53074938"/>
        <c:scaling>
          <c:orientation val="minMax"/>
          <c:max val="2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I2-I1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12395"/>
        <c:crosses val="autoZero"/>
        <c:crossBetween val="midCat"/>
        <c:dispUnits/>
      </c:valAx>
      <c:valAx>
        <c:axId val="7912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lifetime (min.)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749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2</xdr:row>
      <xdr:rowOff>9525</xdr:rowOff>
    </xdr:from>
    <xdr:to>
      <xdr:col>20</xdr:col>
      <xdr:colOff>409575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895975" y="333375"/>
        <a:ext cx="67056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8</xdr:row>
      <xdr:rowOff>123825</xdr:rowOff>
    </xdr:from>
    <xdr:to>
      <xdr:col>16</xdr:col>
      <xdr:colOff>590550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5143500" y="1419225"/>
        <a:ext cx="52006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workbookViewId="0" topLeftCell="A1">
      <selection activeCell="K1" sqref="K1"/>
    </sheetView>
  </sheetViews>
  <sheetFormatPr defaultColWidth="9.140625" defaultRowHeight="12.75"/>
  <sheetData>
    <row r="1" spans="1:7" ht="12.75">
      <c r="A1" t="s">
        <v>0</v>
      </c>
      <c r="G1" t="s">
        <v>1</v>
      </c>
    </row>
    <row r="2" spans="1:9" ht="12.75">
      <c r="A2">
        <v>0.309</v>
      </c>
      <c r="B2">
        <v>0.3188</v>
      </c>
      <c r="C2">
        <v>3669</v>
      </c>
      <c r="E2">
        <v>99</v>
      </c>
      <c r="G2">
        <f>C2/E2*2.44/60</f>
        <v>1.5071313131313133</v>
      </c>
      <c r="H2">
        <f>AVERAGE(G2:G4)</f>
        <v>1.5392682910740054</v>
      </c>
      <c r="I2">
        <f>STDEV(G2:G4)</f>
        <v>0.08522039224044708</v>
      </c>
    </row>
    <row r="3" spans="1:7" ht="12.75">
      <c r="A3">
        <v>0.309</v>
      </c>
      <c r="B3">
        <v>0.3188</v>
      </c>
      <c r="C3">
        <v>3554</v>
      </c>
      <c r="E3">
        <v>98</v>
      </c>
      <c r="G3">
        <f aca="true" t="shared" si="0" ref="G3:G39">C3/E3*2.44/60</f>
        <v>1.4747891156462585</v>
      </c>
    </row>
    <row r="4" spans="1:7" ht="12.75">
      <c r="A4">
        <v>0.309</v>
      </c>
      <c r="B4">
        <v>0.3188</v>
      </c>
      <c r="C4">
        <v>3017</v>
      </c>
      <c r="E4">
        <v>75</v>
      </c>
      <c r="G4">
        <f t="shared" si="0"/>
        <v>1.6358844444444443</v>
      </c>
    </row>
    <row r="5" spans="1:9" ht="12.75">
      <c r="A5">
        <v>0.309</v>
      </c>
      <c r="B5">
        <v>0.324</v>
      </c>
      <c r="C5">
        <v>2379</v>
      </c>
      <c r="E5">
        <v>222</v>
      </c>
      <c r="G5">
        <f t="shared" si="0"/>
        <v>0.43579279279279276</v>
      </c>
      <c r="H5">
        <f>AVERAGE(G5:G7)</f>
        <v>0.5570333117460575</v>
      </c>
      <c r="I5">
        <f>STDEV(G5:G7)</f>
        <v>0.15362352735938062</v>
      </c>
    </row>
    <row r="6" spans="1:7" ht="12.75">
      <c r="A6">
        <v>0.309</v>
      </c>
      <c r="B6">
        <v>0.324</v>
      </c>
      <c r="C6">
        <v>2979</v>
      </c>
      <c r="E6">
        <v>166</v>
      </c>
      <c r="G6">
        <f t="shared" si="0"/>
        <v>0.7297951807228916</v>
      </c>
    </row>
    <row r="7" spans="1:7" ht="12.75">
      <c r="A7">
        <v>0.309</v>
      </c>
      <c r="B7">
        <v>0.324</v>
      </c>
      <c r="C7">
        <v>2598</v>
      </c>
      <c r="E7">
        <v>209</v>
      </c>
      <c r="G7">
        <f t="shared" si="0"/>
        <v>0.505511961722488</v>
      </c>
    </row>
    <row r="8" spans="1:9" ht="12.75">
      <c r="A8">
        <v>0.309</v>
      </c>
      <c r="B8">
        <v>0.314</v>
      </c>
      <c r="C8">
        <v>3226</v>
      </c>
      <c r="E8">
        <v>41</v>
      </c>
      <c r="G8">
        <f t="shared" si="0"/>
        <v>3.1997723577235773</v>
      </c>
      <c r="H8">
        <f>AVERAGE(G8:G10)</f>
        <v>2.9669412262872625</v>
      </c>
      <c r="I8">
        <f>STDEV(G8:G10)</f>
        <v>0.47455636074715735</v>
      </c>
    </row>
    <row r="9" spans="1:7" ht="12.75">
      <c r="A9">
        <v>0.309</v>
      </c>
      <c r="B9">
        <v>0.314</v>
      </c>
      <c r="C9">
        <v>3810</v>
      </c>
      <c r="E9">
        <v>64</v>
      </c>
      <c r="G9">
        <f t="shared" si="0"/>
        <v>2.4209375</v>
      </c>
    </row>
    <row r="10" spans="1:7" ht="12.75">
      <c r="A10">
        <v>0.309</v>
      </c>
      <c r="B10">
        <v>0.314</v>
      </c>
      <c r="C10">
        <v>3307</v>
      </c>
      <c r="E10">
        <v>41</v>
      </c>
      <c r="G10">
        <f t="shared" si="0"/>
        <v>3.280113821138211</v>
      </c>
    </row>
    <row r="11" spans="1:9" ht="12.75">
      <c r="A11">
        <v>0.309</v>
      </c>
      <c r="B11">
        <v>0.309</v>
      </c>
      <c r="C11">
        <v>4051</v>
      </c>
      <c r="E11">
        <v>44</v>
      </c>
      <c r="G11">
        <f t="shared" si="0"/>
        <v>3.74410606060606</v>
      </c>
      <c r="H11">
        <f>AVERAGE(G11:G14)</f>
        <v>3.9277335771310415</v>
      </c>
      <c r="I11">
        <f>STDEV(G11:G14)</f>
        <v>0.8284123337585947</v>
      </c>
    </row>
    <row r="12" spans="1:7" ht="12.75">
      <c r="A12">
        <v>0.309</v>
      </c>
      <c r="B12">
        <v>0.309</v>
      </c>
      <c r="C12">
        <v>3291</v>
      </c>
      <c r="E12">
        <v>26</v>
      </c>
      <c r="G12">
        <f t="shared" si="0"/>
        <v>5.147461538461538</v>
      </c>
    </row>
    <row r="13" spans="1:7" ht="12.75">
      <c r="A13">
        <v>0.309</v>
      </c>
      <c r="B13">
        <v>0.309</v>
      </c>
      <c r="C13">
        <v>3455</v>
      </c>
      <c r="E13">
        <v>41</v>
      </c>
      <c r="G13">
        <f t="shared" si="0"/>
        <v>3.426910569105691</v>
      </c>
    </row>
    <row r="14" spans="1:7" ht="12.75">
      <c r="A14">
        <v>0.309</v>
      </c>
      <c r="B14">
        <v>0.309</v>
      </c>
      <c r="C14">
        <v>3170</v>
      </c>
      <c r="E14">
        <v>38</v>
      </c>
      <c r="G14">
        <f t="shared" si="0"/>
        <v>3.3924561403508773</v>
      </c>
    </row>
    <row r="15" spans="1:9" ht="12.75">
      <c r="A15">
        <v>0.309</v>
      </c>
      <c r="B15">
        <v>0.304</v>
      </c>
      <c r="C15">
        <v>3869</v>
      </c>
      <c r="E15">
        <v>52</v>
      </c>
      <c r="G15">
        <f t="shared" si="0"/>
        <v>3.0257564102564105</v>
      </c>
      <c r="H15">
        <f>AVERAGE(G15:G18)</f>
        <v>2.7078615706455382</v>
      </c>
      <c r="I15">
        <f>STDEV(G15:G18)</f>
        <v>0.8294724121646379</v>
      </c>
    </row>
    <row r="16" spans="1:7" ht="12.75">
      <c r="A16">
        <v>0.309</v>
      </c>
      <c r="B16">
        <v>0.304</v>
      </c>
      <c r="C16">
        <v>3341</v>
      </c>
      <c r="E16">
        <v>92</v>
      </c>
      <c r="G16">
        <f t="shared" si="0"/>
        <v>1.4768188405797102</v>
      </c>
    </row>
    <row r="17" spans="1:7" ht="12.75">
      <c r="A17">
        <v>0.309</v>
      </c>
      <c r="B17">
        <v>0.304</v>
      </c>
      <c r="C17">
        <v>3962</v>
      </c>
      <c r="E17">
        <v>49</v>
      </c>
      <c r="G17">
        <f t="shared" si="0"/>
        <v>3.2881904761904766</v>
      </c>
    </row>
    <row r="18" spans="1:7" ht="12.75">
      <c r="A18">
        <v>0.309</v>
      </c>
      <c r="B18">
        <v>0.304</v>
      </c>
      <c r="C18">
        <v>3589</v>
      </c>
      <c r="E18">
        <v>48</v>
      </c>
      <c r="G18">
        <f t="shared" si="0"/>
        <v>3.0406805555555554</v>
      </c>
    </row>
    <row r="19" spans="1:9" ht="12.75">
      <c r="A19">
        <v>0.309</v>
      </c>
      <c r="B19">
        <v>0.299</v>
      </c>
      <c r="C19">
        <v>2155</v>
      </c>
      <c r="E19">
        <v>80</v>
      </c>
      <c r="G19">
        <f t="shared" si="0"/>
        <v>1.0954583333333332</v>
      </c>
      <c r="H19">
        <f>AVERAGE(G20:G21)</f>
        <v>3.3454433333333333</v>
      </c>
      <c r="I19">
        <f>STDEV(G20:G21)</f>
        <v>0.06239981641709698</v>
      </c>
    </row>
    <row r="20" spans="1:7" ht="12.75">
      <c r="A20">
        <v>0.309</v>
      </c>
      <c r="B20">
        <v>0.299</v>
      </c>
      <c r="C20">
        <v>3334</v>
      </c>
      <c r="E20">
        <v>40</v>
      </c>
      <c r="G20">
        <f t="shared" si="0"/>
        <v>3.3895666666666666</v>
      </c>
    </row>
    <row r="21" spans="1:7" ht="12.75">
      <c r="A21">
        <v>0.309</v>
      </c>
      <c r="B21">
        <v>0.299</v>
      </c>
      <c r="C21">
        <v>4059</v>
      </c>
      <c r="E21">
        <v>50</v>
      </c>
      <c r="G21">
        <f t="shared" si="0"/>
        <v>3.30132</v>
      </c>
    </row>
    <row r="22" spans="1:9" ht="12.75">
      <c r="A22">
        <v>0.309</v>
      </c>
      <c r="B22">
        <v>0.294</v>
      </c>
      <c r="C22">
        <v>3416</v>
      </c>
      <c r="E22">
        <v>79</v>
      </c>
      <c r="G22">
        <f t="shared" si="0"/>
        <v>1.7584472573839665</v>
      </c>
      <c r="H22">
        <f>AVERAGE(G22:G24)</f>
        <v>1.7799229128146778</v>
      </c>
      <c r="I22">
        <f>STDEV(G22:G24)</f>
        <v>0.06176702009071717</v>
      </c>
    </row>
    <row r="23" spans="1:7" ht="12.75">
      <c r="A23">
        <v>0.309</v>
      </c>
      <c r="B23">
        <v>0.294</v>
      </c>
      <c r="C23">
        <v>3593</v>
      </c>
      <c r="E23">
        <v>79</v>
      </c>
      <c r="G23">
        <f t="shared" si="0"/>
        <v>1.8495611814345991</v>
      </c>
    </row>
    <row r="24" spans="1:7" ht="12.75">
      <c r="A24">
        <v>0.309</v>
      </c>
      <c r="B24">
        <v>0.294</v>
      </c>
      <c r="C24">
        <v>3790</v>
      </c>
      <c r="E24">
        <v>89</v>
      </c>
      <c r="G24">
        <f t="shared" si="0"/>
        <v>1.7317602996254682</v>
      </c>
    </row>
    <row r="25" spans="1:9" ht="12.75">
      <c r="A25">
        <v>0.309</v>
      </c>
      <c r="B25">
        <v>0.289</v>
      </c>
      <c r="C25">
        <v>3340</v>
      </c>
      <c r="E25">
        <v>41</v>
      </c>
      <c r="G25">
        <f t="shared" si="0"/>
        <v>3.3128455284552847</v>
      </c>
      <c r="H25">
        <f>AVERAGE(G25:G27)</f>
        <v>3.702304815791401</v>
      </c>
      <c r="I25">
        <f>STDEV(G25:G27)</f>
        <v>0.34352912957423476</v>
      </c>
    </row>
    <row r="26" spans="1:7" ht="12.75">
      <c r="A26">
        <v>0.309</v>
      </c>
      <c r="B26">
        <v>0.289</v>
      </c>
      <c r="C26">
        <v>3605</v>
      </c>
      <c r="E26">
        <v>37</v>
      </c>
      <c r="G26">
        <f t="shared" si="0"/>
        <v>3.962252252252252</v>
      </c>
    </row>
    <row r="27" spans="1:7" ht="12.75">
      <c r="A27">
        <v>0.309</v>
      </c>
      <c r="B27">
        <v>0.289</v>
      </c>
      <c r="C27">
        <v>3769</v>
      </c>
      <c r="E27">
        <v>40</v>
      </c>
      <c r="G27">
        <f t="shared" si="0"/>
        <v>3.8318166666666666</v>
      </c>
    </row>
    <row r="28" spans="1:9" ht="12.75">
      <c r="A28">
        <v>0.309</v>
      </c>
      <c r="B28">
        <v>0.284</v>
      </c>
      <c r="C28">
        <v>3794</v>
      </c>
      <c r="E28">
        <v>36</v>
      </c>
      <c r="G28">
        <f t="shared" si="0"/>
        <v>4.285814814814814</v>
      </c>
      <c r="H28">
        <f>AVERAGE(G28:G30)</f>
        <v>3.905578584995251</v>
      </c>
      <c r="I28">
        <f>STDEV(G28:G30)</f>
        <v>0.44623869777963887</v>
      </c>
    </row>
    <row r="29" spans="1:7" ht="12.75">
      <c r="A29">
        <v>0.309</v>
      </c>
      <c r="B29">
        <v>0.284</v>
      </c>
      <c r="C29">
        <v>3852</v>
      </c>
      <c r="E29">
        <v>39</v>
      </c>
      <c r="G29">
        <f t="shared" si="0"/>
        <v>4.016615384615385</v>
      </c>
    </row>
    <row r="30" spans="1:7" ht="12.75">
      <c r="A30">
        <v>0.309</v>
      </c>
      <c r="B30">
        <v>0.284</v>
      </c>
      <c r="C30">
        <v>4030</v>
      </c>
      <c r="E30">
        <v>48</v>
      </c>
      <c r="G30">
        <f t="shared" si="0"/>
        <v>3.4143055555555555</v>
      </c>
    </row>
    <row r="31" spans="1:9" ht="12.75">
      <c r="A31">
        <v>0.309</v>
      </c>
      <c r="B31">
        <v>0.279</v>
      </c>
      <c r="C31">
        <v>3445</v>
      </c>
      <c r="E31">
        <v>37</v>
      </c>
      <c r="G31">
        <f t="shared" si="0"/>
        <v>3.7863963963963965</v>
      </c>
      <c r="H31">
        <f>AVERAGE(G31:G33)</f>
        <v>3.824367048691824</v>
      </c>
      <c r="I31">
        <f>STDEV(G31:G33)</f>
        <v>0.15513764641811834</v>
      </c>
    </row>
    <row r="32" spans="1:7" ht="12.75">
      <c r="A32">
        <v>0.309</v>
      </c>
      <c r="B32">
        <v>0.279</v>
      </c>
      <c r="C32">
        <v>3722</v>
      </c>
      <c r="E32">
        <v>41</v>
      </c>
      <c r="G32">
        <f t="shared" si="0"/>
        <v>3.691739837398374</v>
      </c>
    </row>
    <row r="33" spans="1:7" ht="12.75">
      <c r="A33">
        <v>0.309</v>
      </c>
      <c r="B33">
        <v>0.279</v>
      </c>
      <c r="C33">
        <v>3733</v>
      </c>
      <c r="E33">
        <v>38</v>
      </c>
      <c r="G33">
        <f t="shared" si="0"/>
        <v>3.994964912280702</v>
      </c>
    </row>
    <row r="34" spans="1:9" ht="12.75">
      <c r="A34">
        <v>0.309</v>
      </c>
      <c r="B34">
        <v>0.274</v>
      </c>
      <c r="C34">
        <v>3570</v>
      </c>
      <c r="E34">
        <v>40</v>
      </c>
      <c r="G34">
        <f t="shared" si="0"/>
        <v>3.6294999999999997</v>
      </c>
      <c r="H34">
        <f>AVERAGE(G34:G36)</f>
        <v>3.6582545948203844</v>
      </c>
      <c r="I34">
        <f>STDEV(G34:G36)</f>
        <v>0.34250265521452633</v>
      </c>
    </row>
    <row r="35" spans="1:7" ht="12.75">
      <c r="A35">
        <v>0.309</v>
      </c>
      <c r="B35">
        <v>0.274</v>
      </c>
      <c r="C35">
        <v>3751</v>
      </c>
      <c r="E35">
        <v>38</v>
      </c>
      <c r="G35">
        <f t="shared" si="0"/>
        <v>4.014228070175439</v>
      </c>
    </row>
    <row r="36" spans="1:7" ht="12.75">
      <c r="A36">
        <v>0.309</v>
      </c>
      <c r="B36">
        <v>0.274</v>
      </c>
      <c r="C36">
        <v>4587</v>
      </c>
      <c r="E36">
        <v>56</v>
      </c>
      <c r="G36">
        <f t="shared" si="0"/>
        <v>3.331035714285714</v>
      </c>
    </row>
    <row r="37" spans="1:9" ht="12.75">
      <c r="A37">
        <v>0.309</v>
      </c>
      <c r="B37">
        <v>0.269</v>
      </c>
      <c r="C37">
        <v>3831</v>
      </c>
      <c r="E37">
        <v>86</v>
      </c>
      <c r="G37">
        <f t="shared" si="0"/>
        <v>1.8115581395348836</v>
      </c>
      <c r="H37">
        <f>AVERAGE(G37:G39)</f>
        <v>2.3570168819982773</v>
      </c>
      <c r="I37">
        <f>STDEV(G37:G39)</f>
        <v>0.9688039107273184</v>
      </c>
    </row>
    <row r="38" spans="1:7" ht="12.75">
      <c r="A38">
        <v>0.309</v>
      </c>
      <c r="B38">
        <v>0.269</v>
      </c>
      <c r="C38">
        <v>3290</v>
      </c>
      <c r="E38">
        <v>75</v>
      </c>
      <c r="G38">
        <f t="shared" si="0"/>
        <v>1.783911111111111</v>
      </c>
    </row>
    <row r="39" spans="1:7" ht="12.75">
      <c r="A39">
        <v>0.309</v>
      </c>
      <c r="B39">
        <v>0.269</v>
      </c>
      <c r="C39">
        <v>3675</v>
      </c>
      <c r="E39">
        <v>43</v>
      </c>
      <c r="G39">
        <f t="shared" si="0"/>
        <v>3.4755813953488373</v>
      </c>
    </row>
    <row r="41" ht="12.75">
      <c r="A41" t="s">
        <v>2</v>
      </c>
    </row>
    <row r="42" spans="1:9" ht="12.75">
      <c r="A42">
        <v>0.31</v>
      </c>
      <c r="B42">
        <v>0.269</v>
      </c>
      <c r="C42">
        <v>4000</v>
      </c>
      <c r="E42">
        <v>103</v>
      </c>
      <c r="G42">
        <f aca="true" t="shared" si="1" ref="G42:G86">C42/E42*2.44/60</f>
        <v>1.5792880258899673</v>
      </c>
      <c r="H42">
        <f>AVERAGE(G42:G45)</f>
        <v>1.4071256279586715</v>
      </c>
      <c r="I42">
        <f>STDEV(G42:G45)</f>
        <v>0.17780097630331945</v>
      </c>
    </row>
    <row r="43" spans="3:7" ht="12.75">
      <c r="C43">
        <v>4318</v>
      </c>
      <c r="E43">
        <v>129</v>
      </c>
      <c r="G43">
        <f t="shared" si="1"/>
        <v>1.3612299741602067</v>
      </c>
    </row>
    <row r="44" spans="3:7" ht="12.75">
      <c r="C44">
        <v>3476</v>
      </c>
      <c r="E44">
        <v>120</v>
      </c>
      <c r="G44">
        <f t="shared" si="1"/>
        <v>1.1779777777777776</v>
      </c>
    </row>
    <row r="45" spans="3:7" ht="12.75">
      <c r="C45">
        <v>3676</v>
      </c>
      <c r="E45">
        <v>99</v>
      </c>
      <c r="G45">
        <f t="shared" si="1"/>
        <v>1.5100067340067338</v>
      </c>
    </row>
    <row r="46" spans="1:9" ht="12.75">
      <c r="A46">
        <v>0.31</v>
      </c>
      <c r="B46">
        <v>0.272</v>
      </c>
      <c r="C46">
        <v>3798</v>
      </c>
      <c r="E46">
        <v>87</v>
      </c>
      <c r="G46">
        <f t="shared" si="1"/>
        <v>1.775310344827586</v>
      </c>
      <c r="H46">
        <f>AVERAGE(G46:G48)</f>
        <v>1.539511995284409</v>
      </c>
      <c r="I46">
        <f>STDEV(G46:G48)</f>
        <v>0.3316783080372417</v>
      </c>
    </row>
    <row r="47" spans="3:7" ht="12.75">
      <c r="C47">
        <v>3709</v>
      </c>
      <c r="E47">
        <v>130</v>
      </c>
      <c r="G47">
        <f t="shared" si="1"/>
        <v>1.160251282051282</v>
      </c>
    </row>
    <row r="48" spans="3:7" ht="12.75">
      <c r="C48">
        <v>3766</v>
      </c>
      <c r="E48">
        <v>91</v>
      </c>
      <c r="G48">
        <f t="shared" si="1"/>
        <v>1.682974358974359</v>
      </c>
    </row>
    <row r="49" spans="1:9" ht="12.75">
      <c r="A49">
        <v>0.31</v>
      </c>
      <c r="B49">
        <v>0.277</v>
      </c>
      <c r="C49">
        <v>3946</v>
      </c>
      <c r="E49">
        <v>176</v>
      </c>
      <c r="G49">
        <f t="shared" si="1"/>
        <v>0.9117651515151516</v>
      </c>
      <c r="H49">
        <f>AVERAGE(G49:G50)</f>
        <v>0.9188205602536998</v>
      </c>
      <c r="I49">
        <f>STDEV(G49:G50)</f>
        <v>0.009977854726134765</v>
      </c>
    </row>
    <row r="50" spans="3:7" ht="12.75">
      <c r="C50">
        <v>3916</v>
      </c>
      <c r="E50">
        <v>172</v>
      </c>
      <c r="G50">
        <f t="shared" si="1"/>
        <v>0.925875968992248</v>
      </c>
    </row>
    <row r="51" spans="1:9" ht="12.75">
      <c r="A51">
        <v>0.31</v>
      </c>
      <c r="B51">
        <v>0.279</v>
      </c>
      <c r="C51">
        <v>3710</v>
      </c>
      <c r="E51">
        <v>132</v>
      </c>
      <c r="G51">
        <f t="shared" si="1"/>
        <v>1.142979797979798</v>
      </c>
      <c r="H51">
        <f>AVERAGE(G51:G53)</f>
        <v>1.3225143117448999</v>
      </c>
      <c r="I51">
        <f>STDEV(G51:G53)</f>
        <v>0.1891366520085345</v>
      </c>
    </row>
    <row r="52" spans="3:7" ht="12.75">
      <c r="C52">
        <v>3177</v>
      </c>
      <c r="E52">
        <v>85</v>
      </c>
      <c r="G52">
        <f t="shared" si="1"/>
        <v>1.5199764705882353</v>
      </c>
    </row>
    <row r="53" spans="3:7" ht="12.75">
      <c r="C53">
        <v>3208</v>
      </c>
      <c r="E53">
        <v>100</v>
      </c>
      <c r="G53">
        <f t="shared" si="1"/>
        <v>1.3045866666666666</v>
      </c>
    </row>
    <row r="54" spans="1:9" ht="12.75">
      <c r="A54">
        <v>0.311</v>
      </c>
      <c r="B54">
        <v>0.284</v>
      </c>
      <c r="C54">
        <v>3480</v>
      </c>
      <c r="E54">
        <v>95</v>
      </c>
      <c r="G54">
        <f t="shared" si="1"/>
        <v>1.4896842105263157</v>
      </c>
      <c r="H54">
        <f>AVERAGE(G54:G58)</f>
        <v>2.2947459277412015</v>
      </c>
      <c r="I54">
        <f>STDEV(G54:G58)</f>
        <v>0.4925871286101101</v>
      </c>
    </row>
    <row r="55" spans="3:7" ht="12.75">
      <c r="C55">
        <v>3499</v>
      </c>
      <c r="E55">
        <v>54</v>
      </c>
      <c r="G55">
        <f t="shared" si="1"/>
        <v>2.635049382716049</v>
      </c>
    </row>
    <row r="56" spans="3:7" ht="12.75">
      <c r="C56">
        <v>3170</v>
      </c>
      <c r="E56">
        <v>47</v>
      </c>
      <c r="G56">
        <f t="shared" si="1"/>
        <v>2.7428368794326237</v>
      </c>
    </row>
    <row r="57" spans="3:7" ht="12.75">
      <c r="C57">
        <v>3817</v>
      </c>
      <c r="E57">
        <v>69</v>
      </c>
      <c r="G57">
        <f t="shared" si="1"/>
        <v>2.249632850241546</v>
      </c>
    </row>
    <row r="58" spans="3:7" ht="12.75">
      <c r="C58">
        <v>3303</v>
      </c>
      <c r="E58">
        <v>57</v>
      </c>
      <c r="G58">
        <f t="shared" si="1"/>
        <v>2.3565263157894734</v>
      </c>
    </row>
    <row r="59" spans="1:9" ht="12.75">
      <c r="A59">
        <v>0.311</v>
      </c>
      <c r="B59">
        <v>0.289</v>
      </c>
      <c r="C59">
        <v>3142</v>
      </c>
      <c r="E59">
        <v>80</v>
      </c>
      <c r="G59">
        <f t="shared" si="1"/>
        <v>1.5971833333333332</v>
      </c>
      <c r="H59">
        <f>AVERAGE(G59:G62)</f>
        <v>2.71458232442348</v>
      </c>
      <c r="I59">
        <f>STDEV(G59:G62)</f>
        <v>0.7543218181102747</v>
      </c>
    </row>
    <row r="60" spans="3:7" ht="12.75">
      <c r="C60">
        <v>3579</v>
      </c>
      <c r="E60">
        <v>48</v>
      </c>
      <c r="G60">
        <f t="shared" si="1"/>
        <v>3.0322083333333336</v>
      </c>
    </row>
    <row r="61" spans="3:7" ht="12.75">
      <c r="C61">
        <v>3514</v>
      </c>
      <c r="E61">
        <v>48</v>
      </c>
      <c r="G61">
        <f t="shared" si="1"/>
        <v>2.977138888888889</v>
      </c>
    </row>
    <row r="62" spans="3:7" ht="12.75">
      <c r="C62">
        <v>4238</v>
      </c>
      <c r="E62">
        <v>53</v>
      </c>
      <c r="G62">
        <f t="shared" si="1"/>
        <v>3.2517987421383645</v>
      </c>
    </row>
    <row r="63" spans="1:9" ht="12.75">
      <c r="A63">
        <v>0.311</v>
      </c>
      <c r="B63">
        <v>0.294</v>
      </c>
      <c r="C63">
        <v>3248</v>
      </c>
      <c r="E63">
        <v>48</v>
      </c>
      <c r="G63">
        <f t="shared" si="1"/>
        <v>2.751777777777778</v>
      </c>
      <c r="H63">
        <f>AVERAGE(G63:G65)</f>
        <v>3.1505414515688073</v>
      </c>
      <c r="I63">
        <f>STDEV(G63:G65)</f>
        <v>0.3477629666217727</v>
      </c>
    </row>
    <row r="64" spans="3:7" ht="12.75">
      <c r="C64">
        <v>3987</v>
      </c>
      <c r="E64">
        <v>49</v>
      </c>
      <c r="G64">
        <f t="shared" si="1"/>
        <v>3.3089387755102044</v>
      </c>
    </row>
    <row r="65" spans="3:7" ht="12.75">
      <c r="C65">
        <v>3919</v>
      </c>
      <c r="E65">
        <v>47</v>
      </c>
      <c r="G65">
        <f t="shared" si="1"/>
        <v>3.390907801418439</v>
      </c>
    </row>
    <row r="66" spans="1:9" ht="12.75">
      <c r="A66">
        <v>0.311</v>
      </c>
      <c r="B66">
        <v>0.299</v>
      </c>
      <c r="C66">
        <v>3337</v>
      </c>
      <c r="E66">
        <v>90</v>
      </c>
      <c r="G66">
        <f t="shared" si="1"/>
        <v>1.5078296296296294</v>
      </c>
      <c r="H66">
        <f>AVERAGE(G66:G70)</f>
        <v>2.7863528937067152</v>
      </c>
      <c r="I66">
        <f>STDEV(G66:G70)</f>
        <v>0.8957123688152939</v>
      </c>
    </row>
    <row r="67" spans="3:7" ht="12.75">
      <c r="C67">
        <v>3163</v>
      </c>
      <c r="E67">
        <v>54</v>
      </c>
      <c r="G67">
        <f t="shared" si="1"/>
        <v>2.3820123456790125</v>
      </c>
    </row>
    <row r="68" spans="3:7" ht="12.75">
      <c r="C68">
        <v>3390</v>
      </c>
      <c r="E68">
        <v>36</v>
      </c>
      <c r="G68">
        <f t="shared" si="1"/>
        <v>3.829444444444445</v>
      </c>
    </row>
    <row r="69" spans="3:7" ht="12.75">
      <c r="C69">
        <v>3377</v>
      </c>
      <c r="E69">
        <v>41</v>
      </c>
      <c r="G69">
        <f t="shared" si="1"/>
        <v>3.349544715447154</v>
      </c>
    </row>
    <row r="70" spans="3:7" ht="12.75">
      <c r="C70">
        <v>3168</v>
      </c>
      <c r="E70">
        <v>45</v>
      </c>
      <c r="G70">
        <f t="shared" si="1"/>
        <v>2.8629333333333333</v>
      </c>
    </row>
    <row r="71" spans="1:9" ht="12.75">
      <c r="A71">
        <v>0.311</v>
      </c>
      <c r="B71">
        <v>0.304</v>
      </c>
      <c r="C71">
        <v>3138</v>
      </c>
      <c r="E71">
        <v>34</v>
      </c>
      <c r="G71">
        <f t="shared" si="1"/>
        <v>3.7532941176470587</v>
      </c>
      <c r="H71">
        <f>AVERAGE(G71:G73)</f>
        <v>3.391181372549019</v>
      </c>
      <c r="I71">
        <f>STDEV(G71:G73)</f>
        <v>0.43686741965013426</v>
      </c>
    </row>
    <row r="72" spans="3:7" ht="12.75">
      <c r="C72">
        <v>3111</v>
      </c>
      <c r="E72">
        <v>36</v>
      </c>
      <c r="G72">
        <f t="shared" si="1"/>
        <v>3.514277777777778</v>
      </c>
    </row>
    <row r="73" spans="3:7" ht="12.75">
      <c r="C73">
        <v>3430</v>
      </c>
      <c r="E73">
        <v>48</v>
      </c>
      <c r="G73">
        <f t="shared" si="1"/>
        <v>2.905972222222222</v>
      </c>
    </row>
    <row r="74" spans="1:9" ht="12.75">
      <c r="A74">
        <v>0.311</v>
      </c>
      <c r="B74">
        <v>0.309</v>
      </c>
      <c r="C74">
        <v>3068</v>
      </c>
      <c r="E74">
        <v>42</v>
      </c>
      <c r="G74">
        <f t="shared" si="1"/>
        <v>2.9706031746031747</v>
      </c>
      <c r="H74">
        <f>AVERAGE(G74:G76)</f>
        <v>3.500215945637514</v>
      </c>
      <c r="I74">
        <f>STDEV(G74:G76)</f>
        <v>0.5083095663478931</v>
      </c>
    </row>
    <row r="75" spans="3:7" ht="12.75">
      <c r="C75">
        <v>3139</v>
      </c>
      <c r="E75">
        <v>36</v>
      </c>
      <c r="G75">
        <f t="shared" si="1"/>
        <v>3.545907407407407</v>
      </c>
    </row>
    <row r="76" spans="3:7" ht="12.75">
      <c r="C76">
        <v>3331</v>
      </c>
      <c r="E76">
        <v>34</v>
      </c>
      <c r="G76">
        <f t="shared" si="1"/>
        <v>3.9841372549019605</v>
      </c>
    </row>
    <row r="77" spans="1:9" ht="12.75">
      <c r="A77">
        <v>0.311</v>
      </c>
      <c r="B77">
        <v>0.314</v>
      </c>
      <c r="C77">
        <v>3136</v>
      </c>
      <c r="E77">
        <v>103</v>
      </c>
      <c r="G77">
        <f t="shared" si="1"/>
        <v>1.2381618122977345</v>
      </c>
      <c r="H77">
        <f>AVERAGE(G77:G80)</f>
        <v>1.8669739229671143</v>
      </c>
      <c r="I77">
        <f>STDEV(G77:G80)</f>
        <v>0.4223591891611373</v>
      </c>
    </row>
    <row r="78" spans="3:7" ht="12.75">
      <c r="C78">
        <v>2922</v>
      </c>
      <c r="E78">
        <v>56</v>
      </c>
      <c r="G78">
        <f t="shared" si="1"/>
        <v>2.1219285714285716</v>
      </c>
    </row>
    <row r="79" spans="3:7" ht="12.75">
      <c r="C79">
        <v>2948</v>
      </c>
      <c r="E79">
        <v>57</v>
      </c>
      <c r="G79">
        <f t="shared" si="1"/>
        <v>2.1032514619883043</v>
      </c>
    </row>
    <row r="80" spans="3:7" ht="12.75">
      <c r="C80">
        <v>3204</v>
      </c>
      <c r="E80">
        <v>65</v>
      </c>
      <c r="G80">
        <f t="shared" si="1"/>
        <v>2.004553846153846</v>
      </c>
    </row>
    <row r="81" spans="1:9" ht="12.75">
      <c r="A81">
        <v>0.311</v>
      </c>
      <c r="B81">
        <v>0.319</v>
      </c>
      <c r="C81">
        <v>2651</v>
      </c>
      <c r="E81">
        <v>116</v>
      </c>
      <c r="G81">
        <f t="shared" si="1"/>
        <v>0.9293735632183907</v>
      </c>
      <c r="H81">
        <f>AVERAGE(G81:G83)</f>
        <v>0.9919803639846743</v>
      </c>
      <c r="I81">
        <f>STDEV(G81:G83)</f>
        <v>0.1325850532027131</v>
      </c>
    </row>
    <row r="82" spans="3:7" ht="12.75">
      <c r="C82">
        <v>3264</v>
      </c>
      <c r="E82">
        <v>116</v>
      </c>
      <c r="G82">
        <f t="shared" si="1"/>
        <v>1.1442758620689655</v>
      </c>
    </row>
    <row r="83" spans="3:7" ht="12.75">
      <c r="C83">
        <v>2840</v>
      </c>
      <c r="E83">
        <v>128</v>
      </c>
      <c r="G83">
        <f t="shared" si="1"/>
        <v>0.9022916666666666</v>
      </c>
    </row>
    <row r="84" spans="1:9" ht="12.75">
      <c r="A84">
        <v>0.311</v>
      </c>
      <c r="B84">
        <v>0.324</v>
      </c>
      <c r="C84">
        <v>2328</v>
      </c>
      <c r="E84">
        <v>252</v>
      </c>
      <c r="G84">
        <f t="shared" si="1"/>
        <v>0.3756825396825397</v>
      </c>
      <c r="H84">
        <f>AVERAGE(G84:G86)</f>
        <v>0.3401923237928426</v>
      </c>
      <c r="I84">
        <f>STDEV(G84:G86)</f>
        <v>0.07686533443886595</v>
      </c>
    </row>
    <row r="85" spans="3:7" ht="12.75">
      <c r="C85">
        <v>2483</v>
      </c>
      <c r="E85">
        <v>257</v>
      </c>
      <c r="G85">
        <f t="shared" si="1"/>
        <v>0.3929001297016861</v>
      </c>
    </row>
    <row r="86" spans="3:7" ht="12.75">
      <c r="C86">
        <v>2175</v>
      </c>
      <c r="E86">
        <v>351</v>
      </c>
      <c r="G86">
        <f t="shared" si="1"/>
        <v>0.251994301994302</v>
      </c>
    </row>
    <row r="88" ht="12.75">
      <c r="A88" t="s">
        <v>3</v>
      </c>
    </row>
    <row r="89" spans="1:9" ht="12.75">
      <c r="A89">
        <v>0.311</v>
      </c>
      <c r="B89">
        <v>0.3187</v>
      </c>
      <c r="C89">
        <v>2841</v>
      </c>
      <c r="E89">
        <v>233</v>
      </c>
      <c r="G89">
        <f aca="true" t="shared" si="2" ref="G89:G126">C89/E89*2.44/60</f>
        <v>0.4958540772532189</v>
      </c>
      <c r="H89">
        <f>AVERAGE(G89:G92)</f>
        <v>0.4925764567554842</v>
      </c>
      <c r="I89">
        <f>STDEV(G89:G92)</f>
        <v>0.02941992215308965</v>
      </c>
    </row>
    <row r="90" spans="3:7" ht="12.75">
      <c r="C90">
        <v>2921</v>
      </c>
      <c r="E90">
        <v>243</v>
      </c>
      <c r="G90">
        <f t="shared" si="2"/>
        <v>0.48883676268861453</v>
      </c>
    </row>
    <row r="91" spans="3:7" ht="12.75">
      <c r="C91">
        <v>3302</v>
      </c>
      <c r="E91">
        <v>254</v>
      </c>
      <c r="G91">
        <f t="shared" si="2"/>
        <v>0.5286666666666666</v>
      </c>
    </row>
    <row r="92" spans="3:7" ht="12.75">
      <c r="C92">
        <v>2899</v>
      </c>
      <c r="E92">
        <v>258</v>
      </c>
      <c r="G92">
        <f t="shared" si="2"/>
        <v>0.4569483204134367</v>
      </c>
    </row>
    <row r="93" spans="1:9" ht="12.75">
      <c r="A93">
        <v>0.311</v>
      </c>
      <c r="B93">
        <v>0.324</v>
      </c>
      <c r="C93">
        <v>2410</v>
      </c>
      <c r="E93">
        <v>270</v>
      </c>
      <c r="G93">
        <f t="shared" si="2"/>
        <v>0.3629876543209877</v>
      </c>
      <c r="H93">
        <f>AVERAGE(G93:G95)</f>
        <v>0.37661134227788534</v>
      </c>
      <c r="I93">
        <f>STDEV(G93:G95)</f>
        <v>0.015365636674474187</v>
      </c>
    </row>
    <row r="94" spans="3:7" ht="12.75">
      <c r="C94">
        <v>2524</v>
      </c>
      <c r="E94">
        <v>261</v>
      </c>
      <c r="G94">
        <f t="shared" si="2"/>
        <v>0.39326692209450825</v>
      </c>
    </row>
    <row r="95" spans="3:7" ht="12.75">
      <c r="C95">
        <v>2563</v>
      </c>
      <c r="E95">
        <v>279</v>
      </c>
      <c r="G95">
        <f t="shared" si="2"/>
        <v>0.3735794504181601</v>
      </c>
    </row>
    <row r="96" spans="1:9" ht="12.75">
      <c r="A96">
        <v>0.311</v>
      </c>
      <c r="B96">
        <v>0.314</v>
      </c>
      <c r="C96">
        <v>3127</v>
      </c>
      <c r="E96">
        <v>262</v>
      </c>
      <c r="G96">
        <f t="shared" si="2"/>
        <v>0.48536132315521624</v>
      </c>
      <c r="H96">
        <f>AVERAGE(G96:G98)</f>
        <v>0.5159081268392295</v>
      </c>
      <c r="I96">
        <f>STDEV(G96:G98)</f>
        <v>0.04134137055928068</v>
      </c>
    </row>
    <row r="97" spans="3:7" ht="12.75">
      <c r="C97">
        <v>3107</v>
      </c>
      <c r="E97">
        <v>253</v>
      </c>
      <c r="G97">
        <f t="shared" si="2"/>
        <v>0.49941238471673255</v>
      </c>
    </row>
    <row r="98" spans="3:7" ht="12.75">
      <c r="C98">
        <v>3087</v>
      </c>
      <c r="E98">
        <v>223</v>
      </c>
      <c r="G98">
        <f t="shared" si="2"/>
        <v>0.56295067264574</v>
      </c>
    </row>
    <row r="99" spans="1:9" ht="12.75">
      <c r="A99">
        <v>0.311</v>
      </c>
      <c r="B99">
        <v>0.309</v>
      </c>
      <c r="C99">
        <v>3782</v>
      </c>
      <c r="E99">
        <v>337</v>
      </c>
      <c r="G99">
        <f t="shared" si="2"/>
        <v>0.45638377843719086</v>
      </c>
      <c r="H99">
        <f>AVERAGE(G99:G101)</f>
        <v>0.5268101932566108</v>
      </c>
      <c r="I99">
        <f>STDEV(G99:G101)</f>
        <v>0.061083731412649</v>
      </c>
    </row>
    <row r="100" spans="3:7" ht="12.75">
      <c r="C100">
        <v>4135</v>
      </c>
      <c r="E100">
        <v>301</v>
      </c>
      <c r="G100">
        <f t="shared" si="2"/>
        <v>0.5586600221483943</v>
      </c>
    </row>
    <row r="101" spans="3:7" ht="12.75">
      <c r="C101">
        <v>3295</v>
      </c>
      <c r="E101">
        <v>237</v>
      </c>
      <c r="G101">
        <f t="shared" si="2"/>
        <v>0.5653867791842475</v>
      </c>
    </row>
    <row r="102" spans="1:9" ht="12.75">
      <c r="A102">
        <v>0.311</v>
      </c>
      <c r="B102">
        <v>0.3</v>
      </c>
      <c r="C102">
        <v>3266</v>
      </c>
      <c r="E102">
        <v>249</v>
      </c>
      <c r="G102">
        <f t="shared" si="2"/>
        <v>0.5334029451137885</v>
      </c>
      <c r="H102">
        <f>AVERAGE(G102:G104)</f>
        <v>0.608561147464762</v>
      </c>
      <c r="I102">
        <f>STDEV(G102:G104)</f>
        <v>0.06664729380154306</v>
      </c>
    </row>
    <row r="103" spans="3:7" ht="12.75">
      <c r="C103">
        <v>3167</v>
      </c>
      <c r="E103">
        <v>195</v>
      </c>
      <c r="G103">
        <f t="shared" si="2"/>
        <v>0.660468376068376</v>
      </c>
    </row>
    <row r="104" spans="3:7" ht="12.75">
      <c r="C104">
        <v>3418</v>
      </c>
      <c r="E104">
        <v>220</v>
      </c>
      <c r="G104">
        <f t="shared" si="2"/>
        <v>0.6318121212121213</v>
      </c>
    </row>
    <row r="105" spans="1:9" ht="12.75">
      <c r="A105">
        <v>0.311</v>
      </c>
      <c r="B105">
        <v>0.294</v>
      </c>
      <c r="C105">
        <v>3344</v>
      </c>
      <c r="E105">
        <v>234</v>
      </c>
      <c r="G105">
        <f t="shared" si="2"/>
        <v>0.5811509971509972</v>
      </c>
      <c r="H105">
        <f>AVERAGE(G105:G108)</f>
        <v>0.832874250022478</v>
      </c>
      <c r="I105">
        <f>STDEV(G105:G108)</f>
        <v>0.20798371789952194</v>
      </c>
    </row>
    <row r="106" spans="3:7" ht="12.75">
      <c r="C106">
        <v>3891</v>
      </c>
      <c r="E106">
        <v>205</v>
      </c>
      <c r="G106">
        <f t="shared" si="2"/>
        <v>0.7718731707317072</v>
      </c>
    </row>
    <row r="107" spans="3:7" ht="12.75">
      <c r="C107">
        <v>3375</v>
      </c>
      <c r="E107">
        <v>128</v>
      </c>
      <c r="G107">
        <f t="shared" si="2"/>
        <v>1.072265625</v>
      </c>
    </row>
    <row r="108" spans="3:7" ht="12.75">
      <c r="C108">
        <v>3298</v>
      </c>
      <c r="E108">
        <v>148</v>
      </c>
      <c r="G108">
        <f t="shared" si="2"/>
        <v>0.906207207207207</v>
      </c>
    </row>
    <row r="109" spans="1:9" ht="12.75">
      <c r="A109">
        <v>0.311</v>
      </c>
      <c r="B109">
        <v>0.29</v>
      </c>
      <c r="C109">
        <v>3534</v>
      </c>
      <c r="E109">
        <v>105</v>
      </c>
      <c r="G109">
        <f t="shared" si="2"/>
        <v>1.3687238095238097</v>
      </c>
      <c r="H109">
        <f>AVERAGE(G109:G112)</f>
        <v>1.2747247056851867</v>
      </c>
      <c r="I109">
        <f>STDEV(G109:G112)</f>
        <v>0.07652388811126717</v>
      </c>
    </row>
    <row r="110" spans="3:7" ht="12.75">
      <c r="C110">
        <v>3425</v>
      </c>
      <c r="E110">
        <v>107</v>
      </c>
      <c r="G110">
        <f t="shared" si="2"/>
        <v>1.3017133956386293</v>
      </c>
    </row>
    <row r="111" spans="3:7" ht="12.75">
      <c r="C111">
        <v>3646</v>
      </c>
      <c r="E111">
        <v>124</v>
      </c>
      <c r="G111">
        <f t="shared" si="2"/>
        <v>1.1957311827956987</v>
      </c>
    </row>
    <row r="112" spans="3:7" ht="12.75">
      <c r="C112">
        <v>3486</v>
      </c>
      <c r="E112">
        <v>115</v>
      </c>
      <c r="G112">
        <f t="shared" si="2"/>
        <v>1.2327304347826087</v>
      </c>
    </row>
    <row r="113" spans="1:9" ht="12.75">
      <c r="A113">
        <v>0.311</v>
      </c>
      <c r="B113">
        <v>0.285</v>
      </c>
      <c r="C113">
        <v>3957</v>
      </c>
      <c r="E113">
        <v>178</v>
      </c>
      <c r="G113">
        <f t="shared" si="2"/>
        <v>0.9040337078651686</v>
      </c>
      <c r="H113">
        <f>AVERAGE(G113:G115)</f>
        <v>1.119288106594911</v>
      </c>
      <c r="I113">
        <f>STDEV(G113:G115)</f>
        <v>0.18661515298367473</v>
      </c>
    </row>
    <row r="114" spans="3:7" ht="12.75">
      <c r="C114">
        <v>3565</v>
      </c>
      <c r="E114">
        <v>119</v>
      </c>
      <c r="G114">
        <f t="shared" si="2"/>
        <v>1.2182913165266105</v>
      </c>
    </row>
    <row r="115" spans="3:7" ht="12.75">
      <c r="C115">
        <v>3737</v>
      </c>
      <c r="E115">
        <v>123</v>
      </c>
      <c r="G115">
        <f t="shared" si="2"/>
        <v>1.2355392953929538</v>
      </c>
    </row>
    <row r="116" spans="1:9" ht="12.75">
      <c r="A116">
        <v>0.311</v>
      </c>
      <c r="B116">
        <v>0.28</v>
      </c>
      <c r="C116">
        <v>3831</v>
      </c>
      <c r="E116">
        <v>131</v>
      </c>
      <c r="G116">
        <f t="shared" si="2"/>
        <v>1.189267175572519</v>
      </c>
      <c r="H116">
        <f>AVERAGE(G116:G118)</f>
        <v>0.9201666500822115</v>
      </c>
      <c r="I116">
        <f>STDEV(G116:G118)</f>
        <v>0.23913602113744148</v>
      </c>
    </row>
    <row r="117" spans="3:7" ht="12.75">
      <c r="C117">
        <v>3366</v>
      </c>
      <c r="E117">
        <v>187</v>
      </c>
      <c r="G117">
        <f t="shared" si="2"/>
        <v>0.732</v>
      </c>
    </row>
    <row r="118" spans="3:7" ht="12.75">
      <c r="C118">
        <v>3694</v>
      </c>
      <c r="E118">
        <v>179</v>
      </c>
      <c r="G118">
        <f t="shared" si="2"/>
        <v>0.8392327746741154</v>
      </c>
    </row>
    <row r="119" spans="1:9" ht="12.75">
      <c r="A119">
        <v>0.311</v>
      </c>
      <c r="B119">
        <v>0.275</v>
      </c>
      <c r="C119">
        <v>3938</v>
      </c>
      <c r="E119">
        <v>409</v>
      </c>
      <c r="G119">
        <f t="shared" si="2"/>
        <v>0.39155338223308883</v>
      </c>
      <c r="H119">
        <f>AVERAGE(G119:G122)</f>
        <v>0.42232197585165665</v>
      </c>
      <c r="I119">
        <f>STDEV(G119:G122)</f>
        <v>0.03233119132542279</v>
      </c>
    </row>
    <row r="120" spans="3:7" ht="12.75">
      <c r="C120">
        <v>3859</v>
      </c>
      <c r="E120">
        <v>379</v>
      </c>
      <c r="G120">
        <f t="shared" si="2"/>
        <v>0.41407036059806507</v>
      </c>
    </row>
    <row r="121" spans="3:7" ht="12.75">
      <c r="C121">
        <v>3476</v>
      </c>
      <c r="E121">
        <v>340</v>
      </c>
      <c r="G121">
        <f t="shared" si="2"/>
        <v>0.415756862745098</v>
      </c>
    </row>
    <row r="122" spans="3:7" ht="12.75">
      <c r="C122">
        <v>3889</v>
      </c>
      <c r="E122">
        <v>338</v>
      </c>
      <c r="G122">
        <f t="shared" si="2"/>
        <v>0.46790729783037477</v>
      </c>
    </row>
    <row r="123" spans="1:9" ht="12.75">
      <c r="A123">
        <v>0.311</v>
      </c>
      <c r="B123">
        <v>0.27</v>
      </c>
      <c r="C123">
        <v>4122</v>
      </c>
      <c r="E123">
        <v>252</v>
      </c>
      <c r="G123">
        <f t="shared" si="2"/>
        <v>0.6651904761904762</v>
      </c>
      <c r="H123">
        <f>AVERAGE(G123:G126)</f>
        <v>0.6322638296149248</v>
      </c>
      <c r="I123">
        <f>STDEV(G123:G126)</f>
        <v>0.022020702851886564</v>
      </c>
    </row>
    <row r="124" spans="3:7" ht="12.75">
      <c r="C124">
        <v>3681</v>
      </c>
      <c r="E124">
        <v>241</v>
      </c>
      <c r="G124">
        <f t="shared" si="2"/>
        <v>0.621136929460581</v>
      </c>
    </row>
    <row r="125" spans="3:7" ht="12.75">
      <c r="C125">
        <v>3925</v>
      </c>
      <c r="E125">
        <v>256</v>
      </c>
      <c r="G125">
        <f t="shared" si="2"/>
        <v>0.6235026041666667</v>
      </c>
    </row>
    <row r="126" spans="3:7" ht="12.75">
      <c r="C126">
        <v>3289</v>
      </c>
      <c r="E126">
        <v>216</v>
      </c>
      <c r="G126">
        <f t="shared" si="2"/>
        <v>0.6192253086419753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J37" sqref="J37"/>
    </sheetView>
  </sheetViews>
  <sheetFormatPr defaultColWidth="9.140625" defaultRowHeight="12.75"/>
  <sheetData>
    <row r="1" spans="1:3" ht="12.75">
      <c r="A1" t="s">
        <v>4</v>
      </c>
      <c r="C1" t="s">
        <v>5</v>
      </c>
    </row>
    <row r="2" ht="12.75">
      <c r="G2" t="s">
        <v>1</v>
      </c>
    </row>
    <row r="3" spans="1:9" ht="12.75">
      <c r="A3">
        <f>B3+240</f>
        <v>0</v>
      </c>
      <c r="B3">
        <v>-240</v>
      </c>
      <c r="C3">
        <v>3121</v>
      </c>
      <c r="E3">
        <v>110</v>
      </c>
      <c r="G3">
        <f>C3/E3*2.44/60</f>
        <v>1.1538242424242424</v>
      </c>
      <c r="H3">
        <v>1.153824</v>
      </c>
      <c r="I3">
        <v>0.09</v>
      </c>
    </row>
    <row r="4" spans="1:9" ht="12.75">
      <c r="A4">
        <f>B4+240</f>
        <v>-30</v>
      </c>
      <c r="B4">
        <v>-270</v>
      </c>
      <c r="C4">
        <v>3225</v>
      </c>
      <c r="E4">
        <v>113</v>
      </c>
      <c r="G4">
        <f aca="true" t="shared" si="0" ref="G4:G19">C4/E4*2.44/60</f>
        <v>1.1606194690265486</v>
      </c>
      <c r="H4">
        <f>AVERAGE(G4:G6)</f>
        <v>1.2329029917331293</v>
      </c>
      <c r="I4">
        <f>STDEV(G4:G6)</f>
        <v>0.09333339822434024</v>
      </c>
    </row>
    <row r="5" spans="3:7" ht="12.75">
      <c r="C5">
        <v>3949</v>
      </c>
      <c r="E5">
        <v>120</v>
      </c>
      <c r="G5">
        <f t="shared" si="0"/>
        <v>1.338272222222222</v>
      </c>
    </row>
    <row r="6" spans="3:7" ht="12.75">
      <c r="C6">
        <v>3983</v>
      </c>
      <c r="E6">
        <v>135</v>
      </c>
      <c r="G6">
        <f t="shared" si="0"/>
        <v>1.1998172839506174</v>
      </c>
    </row>
    <row r="7" spans="1:9" ht="12.75">
      <c r="A7">
        <f>B7+240</f>
        <v>30</v>
      </c>
      <c r="B7">
        <v>-210</v>
      </c>
      <c r="C7">
        <v>2005</v>
      </c>
      <c r="E7">
        <v>158</v>
      </c>
      <c r="G7">
        <f t="shared" si="0"/>
        <v>0.516054852320675</v>
      </c>
      <c r="H7">
        <f>AVERAGE(G7:G11)</f>
        <v>1.0369611712355256</v>
      </c>
      <c r="I7">
        <f>STDEV(G7:G11)</f>
        <v>0.36862959927103317</v>
      </c>
    </row>
    <row r="8" spans="3:7" ht="12.75">
      <c r="C8">
        <v>3734</v>
      </c>
      <c r="E8">
        <v>194</v>
      </c>
      <c r="G8">
        <f t="shared" si="0"/>
        <v>0.7827285223367697</v>
      </c>
    </row>
    <row r="9" spans="3:7" ht="12.75">
      <c r="C9">
        <v>3339</v>
      </c>
      <c r="E9">
        <v>110</v>
      </c>
      <c r="G9">
        <f t="shared" si="0"/>
        <v>1.2344181818181819</v>
      </c>
    </row>
    <row r="10" spans="3:7" ht="12.75">
      <c r="C10">
        <v>3698</v>
      </c>
      <c r="E10">
        <v>116</v>
      </c>
      <c r="G10">
        <f t="shared" si="0"/>
        <v>1.2964252873563218</v>
      </c>
    </row>
    <row r="11" spans="3:7" ht="12.75">
      <c r="C11">
        <v>3599</v>
      </c>
      <c r="E11">
        <v>108</v>
      </c>
      <c r="G11">
        <f t="shared" si="0"/>
        <v>1.355179012345679</v>
      </c>
    </row>
    <row r="12" spans="1:9" ht="12.75">
      <c r="A12">
        <f>B12+240</f>
        <v>70</v>
      </c>
      <c r="B12">
        <v>-170</v>
      </c>
      <c r="C12">
        <v>3445</v>
      </c>
      <c r="E12">
        <v>150</v>
      </c>
      <c r="G12">
        <f t="shared" si="0"/>
        <v>0.9339777777777777</v>
      </c>
      <c r="H12">
        <f>AVERAGE(G12:G16)</f>
        <v>1.0263266422149626</v>
      </c>
      <c r="I12">
        <f>STDEV(G12:G16)</f>
        <v>0.14487299028042175</v>
      </c>
    </row>
    <row r="13" spans="3:7" ht="12.75">
      <c r="C13">
        <v>3270</v>
      </c>
      <c r="E13">
        <v>163</v>
      </c>
      <c r="G13">
        <f t="shared" si="0"/>
        <v>0.8158282208588956</v>
      </c>
    </row>
    <row r="14" spans="3:7" ht="12.75">
      <c r="C14">
        <v>3426</v>
      </c>
      <c r="E14">
        <v>122</v>
      </c>
      <c r="G14">
        <f t="shared" si="0"/>
        <v>1.142</v>
      </c>
    </row>
    <row r="15" spans="3:7" ht="12.75">
      <c r="C15">
        <v>3574</v>
      </c>
      <c r="E15">
        <v>131</v>
      </c>
      <c r="G15">
        <f t="shared" si="0"/>
        <v>1.1094860050890587</v>
      </c>
    </row>
    <row r="16" spans="3:7" ht="12.75">
      <c r="C16">
        <v>3530</v>
      </c>
      <c r="E16">
        <v>127</v>
      </c>
      <c r="G16">
        <f t="shared" si="0"/>
        <v>1.1303412073490813</v>
      </c>
    </row>
    <row r="17" spans="1:9" ht="12.75">
      <c r="A17">
        <f>B17+240</f>
        <v>240</v>
      </c>
      <c r="B17">
        <v>0</v>
      </c>
      <c r="C17">
        <v>3480</v>
      </c>
      <c r="E17">
        <v>259</v>
      </c>
      <c r="G17">
        <f t="shared" si="0"/>
        <v>0.5464092664092665</v>
      </c>
      <c r="H17">
        <f>AVERAGE(G17:G20)</f>
        <v>0.6508754106526047</v>
      </c>
      <c r="I17">
        <f>STDEV(G17:G20)</f>
        <v>0.20880302446895815</v>
      </c>
    </row>
    <row r="18" spans="3:7" ht="12.75">
      <c r="C18">
        <v>2983</v>
      </c>
      <c r="E18">
        <v>227</v>
      </c>
      <c r="G18">
        <f t="shared" si="0"/>
        <v>0.5343994126284876</v>
      </c>
    </row>
    <row r="19" spans="3:7" ht="12.75">
      <c r="C19">
        <v>3531</v>
      </c>
      <c r="E19">
        <v>149</v>
      </c>
      <c r="G19">
        <f t="shared" si="0"/>
        <v>0.9637181208053691</v>
      </c>
    </row>
    <row r="20" spans="3:7" ht="12.75">
      <c r="C20">
        <v>2914</v>
      </c>
      <c r="E20">
        <v>212</v>
      </c>
      <c r="G20">
        <f>C20/E20*2.44/60</f>
        <v>0.5589748427672956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frankz</dc:creator>
  <cp:keywords/>
  <dc:description/>
  <cp:lastModifiedBy>frankz</cp:lastModifiedBy>
  <dcterms:created xsi:type="dcterms:W3CDTF">2004-07-30T17:28:35Z</dcterms:created>
  <dcterms:modified xsi:type="dcterms:W3CDTF">2004-07-30T18:18:56Z</dcterms:modified>
  <cp:category/>
  <cp:version/>
  <cp:contentType/>
  <cp:contentStatus/>
</cp:coreProperties>
</file>